
<file path=[Content_Types].xml><?xml version="1.0" encoding="utf-8"?>
<Types xmlns="http://schemas.openxmlformats.org/package/2006/content-types">
  <Override PartName="/xl/charts/chart6.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drawings/drawing19.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heets/sheet9.xml" ContentType="application/vnd.openxmlformats-officedocument.spreadsheetml.chart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15.xml" ContentType="application/vnd.openxmlformats-officedocument.drawingml.chartshapes+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10.xml" ContentType="application/vnd.openxmlformats-officedocument.spreadsheetml.chartsheet+xml"/>
  <Override PartName="/xl/comments2.xml" ContentType="application/vnd.openxmlformats-officedocument.spreadsheetml.comments+xml"/>
  <Override PartName="/xl/drawings/drawing1.xml" ContentType="application/vnd.openxmlformats-officedocument.drawing+xml"/>
  <Override PartName="/xl/drawings/drawing13.xml" ContentType="application/vnd.openxmlformats-officedocument.drawingml.chartshapes+xml"/>
  <Override PartName="/xl/drawings/drawing14.xml" ContentType="application/vnd.openxmlformats-officedocument.drawing+xml"/>
  <Override PartName="/xl/worksheets/sheet1.xml" ContentType="application/vnd.openxmlformats-officedocument.spreadsheetml.worksheet+xml"/>
  <Override PartName="/xl/chartsheets/sheet4.xml" ContentType="application/vnd.openxmlformats-officedocument.spreadsheetml.chartsheet+xml"/>
  <Override PartName="/xl/chartsheets/sheet5.xml" ContentType="application/vnd.openxmlformats-officedocument.spreadsheetml.chartsheet+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ml.chartshapes+xml"/>
  <Override PartName="/xl/drawings/drawing12.xml" ContentType="application/vnd.openxmlformats-officedocument.drawing+xml"/>
  <Override PartName="/xl/drawings/drawing20.xml" ContentType="application/vnd.openxmlformats-officedocument.drawing+xml"/>
  <Override PartName="/xl/drawings/drawing21.xml" ContentType="application/vnd.openxmlformats-officedocument.drawingml.chartshape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sharedStrings.xml" ContentType="application/vnd.openxmlformats-officedocument.spreadsheetml.sharedStrings+xml"/>
  <Override PartName="/xl/drawings/drawing10.xml" ContentType="application/vnd.openxmlformats-officedocument.drawing+xml"/>
  <Override PartName="/xl/chartsheets/sheet1.xml" ContentType="application/vnd.openxmlformats-officedocument.spreadsheetml.chartsheet+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Default Extension="bin" ContentType="application/vnd.openxmlformats-officedocument.spreadsheetml.printerSettings"/>
  <Default Extension="png" ContentType="image/png"/>
  <Override PartName="/xl/drawings/drawing9.xml" ContentType="application/vnd.openxmlformats-officedocument.drawingml.chartshapes+xml"/>
  <Override PartName="/xl/charts/chart7.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20" windowWidth="19155" windowHeight="8475" firstSheet="2" activeTab="6"/>
  </bookViews>
  <sheets>
    <sheet name="Poskytovatele - data (1)" sheetId="20" r:id="rId1"/>
    <sheet name="Poskytovatele - data" sheetId="4" r:id="rId2"/>
    <sheet name="vyhodnocení poskytovatele" sheetId="5" r:id="rId3"/>
    <sheet name="data pro grafy" sheetId="6" r:id="rId4"/>
    <sheet name="Jak se lidé dozvídají o službe " sheetId="7" r:id="rId5"/>
    <sheet name="Cilové skupiny služby" sheetId="8" r:id="rId6"/>
    <sheet name="Poměr klientu-pohlaví" sheetId="10" r:id="rId7"/>
    <sheet name="Služba je poskytována" sheetId="11" r:id="rId8"/>
    <sheet name="Typ služby" sheetId="12" r:id="rId9"/>
    <sheet name="Místo poskytování služby" sheetId="13" r:id="rId10"/>
    <sheet name="Vnitřní systém kvality" sheetId="14" r:id="rId11"/>
    <sheet name="standardy kvality vnitř.řádu" sheetId="15" r:id="rId12"/>
    <sheet name="standardy kvality MPSV" sheetId="16" r:id="rId13"/>
    <sheet name="Cel.předpokladané příjmy" sheetId="19" r:id="rId14"/>
  </sheets>
  <calcPr calcId="125725"/>
</workbook>
</file>

<file path=xl/calcChain.xml><?xml version="1.0" encoding="utf-8"?>
<calcChain xmlns="http://schemas.openxmlformats.org/spreadsheetml/2006/main">
  <c r="B175" i="5"/>
  <c r="B174"/>
  <c r="B171"/>
  <c r="B170"/>
  <c r="B168"/>
  <c r="B167"/>
  <c r="B165"/>
  <c r="B164"/>
  <c r="D151"/>
  <c r="D152"/>
  <c r="D153"/>
  <c r="D154"/>
  <c r="D155"/>
  <c r="D156"/>
  <c r="D157"/>
  <c r="D158"/>
  <c r="D159"/>
  <c r="D160"/>
  <c r="D161"/>
  <c r="D150"/>
  <c r="B146"/>
  <c r="B145"/>
  <c r="B143"/>
  <c r="B142"/>
  <c r="B141"/>
  <c r="B140"/>
  <c r="B139"/>
  <c r="B103"/>
  <c r="B102"/>
  <c r="B132"/>
  <c r="B131"/>
  <c r="B130"/>
  <c r="B128"/>
  <c r="B127"/>
  <c r="B126"/>
  <c r="B124"/>
  <c r="B123"/>
  <c r="B122"/>
  <c r="B120"/>
  <c r="B119"/>
  <c r="B118"/>
  <c r="B116"/>
  <c r="B115"/>
  <c r="B114"/>
  <c r="B112"/>
  <c r="B111"/>
  <c r="B110"/>
  <c r="B108"/>
  <c r="B107"/>
  <c r="B106"/>
  <c r="B100"/>
  <c r="B99"/>
  <c r="B98"/>
  <c r="B91"/>
  <c r="B92"/>
  <c r="B93"/>
  <c r="B94"/>
  <c r="B95"/>
  <c r="B90"/>
  <c r="B88"/>
  <c r="B87"/>
  <c r="AN86"/>
  <c r="AM86"/>
  <c r="AL86"/>
  <c r="AK86"/>
  <c r="AJ86"/>
  <c r="AI86"/>
  <c r="AH86"/>
  <c r="AG86"/>
  <c r="AF86"/>
  <c r="AE86"/>
  <c r="AD86"/>
  <c r="AC86"/>
  <c r="AB86"/>
  <c r="AA86"/>
  <c r="Z86"/>
  <c r="Y86"/>
  <c r="X86"/>
  <c r="W86"/>
  <c r="V86"/>
  <c r="U86"/>
  <c r="T86"/>
  <c r="S86"/>
  <c r="R86"/>
  <c r="Q86"/>
  <c r="P86"/>
  <c r="O86"/>
  <c r="N86"/>
  <c r="M86"/>
  <c r="L86"/>
  <c r="K86"/>
  <c r="J86"/>
  <c r="I86"/>
  <c r="H86"/>
  <c r="G86"/>
  <c r="F86"/>
  <c r="E86"/>
  <c r="B62"/>
  <c r="B63"/>
  <c r="B64"/>
  <c r="B65"/>
  <c r="B66"/>
  <c r="B67"/>
  <c r="B68"/>
  <c r="B69"/>
  <c r="B70"/>
  <c r="B71"/>
  <c r="B72"/>
  <c r="B73"/>
  <c r="B74"/>
  <c r="B75"/>
  <c r="B61"/>
  <c r="AN60"/>
  <c r="AM60"/>
  <c r="AL60"/>
  <c r="AK60"/>
  <c r="AJ60"/>
  <c r="AI60"/>
  <c r="AH60"/>
  <c r="AG60"/>
  <c r="AF60"/>
  <c r="AE60"/>
  <c r="AD60"/>
  <c r="AC60"/>
  <c r="AB60"/>
  <c r="AA60"/>
  <c r="Z60"/>
  <c r="Y60"/>
  <c r="X60"/>
  <c r="W60"/>
  <c r="V60"/>
  <c r="U60"/>
  <c r="T60"/>
  <c r="S60"/>
  <c r="R60"/>
  <c r="Q60"/>
  <c r="P60"/>
  <c r="O60"/>
  <c r="N60"/>
  <c r="M60"/>
  <c r="L60"/>
  <c r="K60"/>
  <c r="J60"/>
  <c r="I60"/>
  <c r="H60"/>
  <c r="G60"/>
  <c r="F60"/>
  <c r="E60"/>
  <c r="B49"/>
  <c r="B50"/>
  <c r="B51"/>
  <c r="B52"/>
  <c r="B53"/>
  <c r="B54"/>
  <c r="B55"/>
  <c r="B56"/>
  <c r="B57"/>
  <c r="B109"/>
  <c r="B48"/>
  <c r="AN109"/>
  <c r="AM109"/>
  <c r="AL109"/>
  <c r="AK109"/>
  <c r="AJ109"/>
  <c r="AI109"/>
  <c r="AH109"/>
  <c r="AG109"/>
  <c r="AF109"/>
  <c r="AE109"/>
  <c r="AD109"/>
  <c r="AC109"/>
  <c r="AB109"/>
  <c r="AA109"/>
  <c r="Z109"/>
  <c r="Y109"/>
  <c r="X109"/>
  <c r="W109"/>
  <c r="V109"/>
  <c r="U109"/>
  <c r="T109"/>
  <c r="S109"/>
  <c r="R109"/>
  <c r="Q109"/>
  <c r="P109"/>
  <c r="O109"/>
  <c r="N109"/>
  <c r="M109"/>
  <c r="L109"/>
  <c r="K109"/>
  <c r="J109"/>
  <c r="I109"/>
  <c r="H109"/>
  <c r="G109"/>
  <c r="F109"/>
  <c r="E109"/>
  <c r="AN47"/>
  <c r="AM47"/>
  <c r="AL47"/>
  <c r="AK47"/>
  <c r="AJ47"/>
  <c r="AI47"/>
  <c r="AH47"/>
  <c r="AG47"/>
  <c r="AF47"/>
  <c r="AE47"/>
  <c r="AD47"/>
  <c r="AC47"/>
  <c r="AB47"/>
  <c r="AA47"/>
  <c r="Z47"/>
  <c r="Y47"/>
  <c r="X47"/>
  <c r="W47"/>
  <c r="V47"/>
  <c r="U47"/>
  <c r="T47"/>
  <c r="S47"/>
  <c r="R47"/>
  <c r="Q47"/>
  <c r="P47"/>
  <c r="O47"/>
  <c r="N47"/>
  <c r="M47"/>
  <c r="L47"/>
  <c r="K47"/>
  <c r="J47"/>
  <c r="I47"/>
  <c r="H47"/>
  <c r="G47"/>
  <c r="F47"/>
  <c r="E47"/>
  <c r="AQ33"/>
  <c r="Y178"/>
  <c r="C178"/>
  <c r="AL178"/>
  <c r="AK178"/>
  <c r="AJ178"/>
  <c r="AH178"/>
  <c r="AG178"/>
  <c r="AA178"/>
  <c r="W178"/>
  <c r="U178"/>
  <c r="R178"/>
  <c r="H178"/>
  <c r="F178"/>
  <c r="E178"/>
  <c r="B21"/>
  <c r="C21"/>
  <c r="D21"/>
  <c r="B22"/>
  <c r="C22"/>
  <c r="D22"/>
  <c r="B23"/>
  <c r="C23"/>
  <c r="D23"/>
  <c r="B24"/>
  <c r="C24"/>
  <c r="D24"/>
  <c r="B25"/>
  <c r="C25"/>
  <c r="D25"/>
  <c r="B26"/>
  <c r="C26"/>
  <c r="D26"/>
  <c r="B27"/>
  <c r="C27"/>
  <c r="D27"/>
  <c r="B28"/>
  <c r="C28"/>
  <c r="D28"/>
  <c r="B29"/>
  <c r="C29"/>
  <c r="D29"/>
  <c r="D20"/>
  <c r="C20"/>
  <c r="B20"/>
  <c r="B12"/>
  <c r="C12"/>
  <c r="D12"/>
  <c r="B13"/>
  <c r="C13"/>
  <c r="D13"/>
  <c r="B14"/>
  <c r="C14"/>
  <c r="D14"/>
  <c r="B15"/>
  <c r="C15"/>
  <c r="D15"/>
  <c r="B16"/>
  <c r="C16"/>
  <c r="D16"/>
  <c r="B17"/>
  <c r="C17"/>
  <c r="D17"/>
  <c r="B18"/>
  <c r="D18"/>
  <c r="D11"/>
  <c r="C11"/>
  <c r="B11"/>
  <c r="C9"/>
  <c r="B9"/>
  <c r="D9" s="1"/>
  <c r="C8"/>
  <c r="B8"/>
  <c r="D8" s="1"/>
  <c r="C7"/>
  <c r="B7"/>
  <c r="D7" s="1"/>
  <c r="C6"/>
  <c r="B6"/>
  <c r="D6" s="1"/>
  <c r="C5"/>
  <c r="B5"/>
  <c r="D5" s="1"/>
  <c r="C4"/>
  <c r="B4"/>
  <c r="D4" s="1"/>
  <c r="D3"/>
  <c r="C3"/>
  <c r="B3"/>
  <c r="B178" l="1"/>
  <c r="D178" s="1"/>
  <c r="D32" s="1"/>
  <c r="D33" l="1"/>
  <c r="B34"/>
  <c r="D34"/>
  <c r="B35"/>
  <c r="D35"/>
  <c r="B36"/>
  <c r="D36"/>
  <c r="B37"/>
  <c r="D37"/>
  <c r="B38"/>
  <c r="D38"/>
  <c r="B39"/>
  <c r="D39"/>
  <c r="B40"/>
  <c r="D40"/>
  <c r="B41"/>
  <c r="D41"/>
  <c r="B42"/>
  <c r="D42"/>
  <c r="B43"/>
  <c r="D43"/>
  <c r="B32"/>
  <c r="B33"/>
</calcChain>
</file>

<file path=xl/comments1.xml><?xml version="1.0" encoding="utf-8"?>
<comments xmlns="http://schemas.openxmlformats.org/spreadsheetml/2006/main">
  <authors>
    <author>Mirek</author>
    <author>Marcela</author>
  </authors>
  <commentList>
    <comment ref="T6" authorId="0">
      <text>
        <r>
          <rPr>
            <b/>
            <sz val="9"/>
            <color indexed="81"/>
            <rFont val="Tahoma"/>
            <charset val="1"/>
          </rPr>
          <t>Mirek:</t>
        </r>
        <r>
          <rPr>
            <sz val="9"/>
            <color indexed="81"/>
            <rFont val="Tahoma"/>
            <charset val="1"/>
          </rPr>
          <t xml:space="preserve">
DPČ,DPP</t>
        </r>
      </text>
    </comment>
    <comment ref="V6" authorId="0">
      <text>
        <r>
          <rPr>
            <b/>
            <sz val="9"/>
            <color indexed="81"/>
            <rFont val="Tahoma"/>
            <family val="2"/>
            <charset val="238"/>
          </rPr>
          <t>Mirek:</t>
        </r>
        <r>
          <rPr>
            <sz val="9"/>
            <color indexed="81"/>
            <rFont val="Tahoma"/>
            <family val="2"/>
            <charset val="238"/>
          </rPr>
          <t xml:space="preserve">
vedouci, externí ekonom</t>
        </r>
      </text>
    </comment>
    <comment ref="AD17" authorId="0">
      <text>
        <r>
          <rPr>
            <b/>
            <sz val="9"/>
            <color indexed="81"/>
            <rFont val="Tahoma"/>
            <charset val="1"/>
          </rPr>
          <t>Mirek:</t>
        </r>
        <r>
          <rPr>
            <sz val="9"/>
            <color indexed="81"/>
            <rFont val="Tahoma"/>
            <charset val="1"/>
          </rPr>
          <t xml:space="preserve">
nemáme, PC a telfony jsou vlastní</t>
        </r>
      </text>
    </comment>
    <comment ref="B28" authorId="1">
      <text>
        <r>
          <rPr>
            <b/>
            <sz val="9"/>
            <color indexed="81"/>
            <rFont val="Tahoma"/>
            <charset val="1"/>
          </rPr>
          <t>Marcela:</t>
        </r>
        <r>
          <rPr>
            <sz val="9"/>
            <color indexed="81"/>
            <rFont val="Tahoma"/>
            <charset val="1"/>
          </rPr>
          <t xml:space="preserve">
úsekoví důvěrníci</t>
        </r>
      </text>
    </comment>
    <comment ref="C28" authorId="1">
      <text>
        <r>
          <rPr>
            <b/>
            <sz val="9"/>
            <color indexed="81"/>
            <rFont val="Tahoma"/>
            <charset val="1"/>
          </rPr>
          <t>Marcela:</t>
        </r>
        <r>
          <rPr>
            <sz val="9"/>
            <color indexed="81"/>
            <rFont val="Tahoma"/>
            <charset val="1"/>
          </rPr>
          <t xml:space="preserve">
úsekoví důvěrníci</t>
        </r>
      </text>
    </comment>
    <comment ref="D28" authorId="0">
      <text>
        <r>
          <rPr>
            <b/>
            <sz val="9"/>
            <color indexed="81"/>
            <rFont val="Tahoma"/>
            <charset val="1"/>
          </rPr>
          <t>Mirek:</t>
        </r>
        <r>
          <rPr>
            <sz val="9"/>
            <color indexed="81"/>
            <rFont val="Tahoma"/>
            <charset val="1"/>
          </rPr>
          <t xml:space="preserve">
příspěvky do časopisu DIA život a dia styl, účast na celos. akcích</t>
        </r>
      </text>
    </comment>
    <comment ref="E28" authorId="0">
      <text>
        <r>
          <rPr>
            <b/>
            <sz val="9"/>
            <color indexed="81"/>
            <rFont val="Tahoma"/>
            <charset val="1"/>
          </rPr>
          <t>Mirek:</t>
        </r>
        <r>
          <rPr>
            <sz val="9"/>
            <color indexed="81"/>
            <rFont val="Tahoma"/>
            <charset val="1"/>
          </rPr>
          <t xml:space="preserve">
občanská poradna HB</t>
        </r>
      </text>
    </comment>
    <comment ref="T28" authorId="0">
      <text>
        <r>
          <rPr>
            <b/>
            <sz val="9"/>
            <color indexed="81"/>
            <rFont val="Tahoma"/>
            <family val="2"/>
            <charset val="238"/>
          </rPr>
          <t>Mirek:</t>
        </r>
        <r>
          <rPr>
            <sz val="9"/>
            <color indexed="81"/>
            <rFont val="Tahoma"/>
            <family val="2"/>
            <charset val="238"/>
          </rPr>
          <t xml:space="preserve">
LDN</t>
        </r>
      </text>
    </comment>
    <comment ref="V28" authorId="0">
      <text>
        <r>
          <rPr>
            <b/>
            <sz val="9"/>
            <color indexed="81"/>
            <rFont val="Tahoma"/>
            <family val="2"/>
            <charset val="238"/>
          </rPr>
          <t>Mirek:</t>
        </r>
        <r>
          <rPr>
            <sz val="9"/>
            <color indexed="81"/>
            <rFont val="Tahoma"/>
            <family val="2"/>
            <charset val="238"/>
          </rPr>
          <t xml:space="preserve">
DOD, festivaly, přednášky</t>
        </r>
      </text>
    </comment>
    <comment ref="E42" authorId="0">
      <text>
        <r>
          <rPr>
            <b/>
            <sz val="9"/>
            <color indexed="81"/>
            <rFont val="Tahoma"/>
            <charset val="1"/>
          </rPr>
          <t>Mirek:</t>
        </r>
        <r>
          <rPr>
            <sz val="9"/>
            <color indexed="81"/>
            <rFont val="Tahoma"/>
            <charset val="1"/>
          </rPr>
          <t xml:space="preserve">
tržby od ZP(16,53%) a ostatní bce, ostaní výnosy, prodej výrobků,zboží,mat(7,2%)</t>
        </r>
      </text>
    </comment>
    <comment ref="R42" authorId="0">
      <text>
        <r>
          <rPr>
            <b/>
            <sz val="9"/>
            <color indexed="81"/>
            <rFont val="Tahoma"/>
            <charset val="1"/>
          </rPr>
          <t>Mirek:</t>
        </r>
        <r>
          <rPr>
            <sz val="9"/>
            <color indexed="81"/>
            <rFont val="Tahoma"/>
            <charset val="1"/>
          </rPr>
          <t xml:space="preserve">
zdravotní pojišťovny 3%, příspěvek na péči 23,4%</t>
        </r>
      </text>
    </comment>
    <comment ref="W42" authorId="0">
      <text>
        <r>
          <rPr>
            <b/>
            <sz val="9"/>
            <color indexed="81"/>
            <rFont val="Tahoma"/>
            <family val="2"/>
            <charset val="238"/>
          </rPr>
          <t>Mirek:</t>
        </r>
        <r>
          <rPr>
            <sz val="9"/>
            <color indexed="81"/>
            <rFont val="Tahoma"/>
            <family val="2"/>
            <charset val="238"/>
          </rPr>
          <t xml:space="preserve">
Zdravotní péče 94%, pronájmy 1%, ostatní výnosy 1,9%</t>
        </r>
      </text>
    </comment>
    <comment ref="AD42" authorId="0">
      <text>
        <r>
          <rPr>
            <b/>
            <sz val="9"/>
            <color indexed="81"/>
            <rFont val="Tahoma"/>
            <charset val="1"/>
          </rPr>
          <t>Mirek:</t>
        </r>
        <r>
          <rPr>
            <sz val="9"/>
            <color indexed="81"/>
            <rFont val="Tahoma"/>
            <charset val="1"/>
          </rPr>
          <t xml:space="preserve">
Příspěvky členů a účastníků akcí</t>
        </r>
      </text>
    </comment>
    <comment ref="V53" authorId="0">
      <text>
        <r>
          <rPr>
            <b/>
            <sz val="9"/>
            <color indexed="81"/>
            <rFont val="Tahoma"/>
            <family val="2"/>
            <charset val="238"/>
          </rPr>
          <t>Mirek:</t>
        </r>
        <r>
          <rPr>
            <sz val="9"/>
            <color indexed="81"/>
            <rFont val="Tahoma"/>
            <family val="2"/>
            <charset val="238"/>
          </rPr>
          <t xml:space="preserve">
Ledeč nad Sázov, Světlá nad Sázavou, Golčův Jenikov</t>
        </r>
      </text>
    </comment>
    <comment ref="AG53" authorId="0">
      <text>
        <r>
          <rPr>
            <b/>
            <sz val="9"/>
            <color indexed="81"/>
            <rFont val="Tahoma"/>
            <charset val="1"/>
          </rPr>
          <t>Mirek:</t>
        </r>
        <r>
          <rPr>
            <sz val="9"/>
            <color indexed="81"/>
            <rFont val="Tahoma"/>
            <charset val="1"/>
          </rPr>
          <t xml:space="preserve">
znojmo</t>
        </r>
      </text>
    </comment>
    <comment ref="AI53" authorId="0">
      <text>
        <r>
          <rPr>
            <b/>
            <sz val="9"/>
            <color indexed="81"/>
            <rFont val="Tahoma"/>
            <charset val="1"/>
          </rPr>
          <t>Mirek:</t>
        </r>
        <r>
          <rPr>
            <sz val="9"/>
            <color indexed="81"/>
            <rFont val="Tahoma"/>
            <charset val="1"/>
          </rPr>
          <t xml:space="preserve">
chotěboř, Ledeč n.S. Přibyslav, Herálec</t>
        </r>
      </text>
    </comment>
    <comment ref="AJ53" authorId="0">
      <text>
        <r>
          <rPr>
            <b/>
            <sz val="9"/>
            <color indexed="81"/>
            <rFont val="Tahoma"/>
            <charset val="1"/>
          </rPr>
          <t>Mirek:</t>
        </r>
        <r>
          <rPr>
            <sz val="9"/>
            <color indexed="81"/>
            <rFont val="Tahoma"/>
            <charset val="1"/>
          </rPr>
          <t xml:space="preserve">
chotěboř, Ledeč n.S. Přibyslav, Herálec</t>
        </r>
      </text>
    </comment>
    <comment ref="AK53" authorId="0">
      <text>
        <r>
          <rPr>
            <b/>
            <sz val="9"/>
            <color indexed="81"/>
            <rFont val="Tahoma"/>
            <charset val="1"/>
          </rPr>
          <t>Mirek:</t>
        </r>
        <r>
          <rPr>
            <sz val="9"/>
            <color indexed="81"/>
            <rFont val="Tahoma"/>
            <charset val="1"/>
          </rPr>
          <t xml:space="preserve">
Lendeč n.S.</t>
        </r>
      </text>
    </comment>
    <comment ref="AG54" authorId="0">
      <text>
        <r>
          <rPr>
            <b/>
            <sz val="9"/>
            <color indexed="81"/>
            <rFont val="Tahoma"/>
            <charset val="1"/>
          </rPr>
          <t>Mirek:</t>
        </r>
        <r>
          <rPr>
            <sz val="9"/>
            <color indexed="81"/>
            <rFont val="Tahoma"/>
            <charset val="1"/>
          </rPr>
          <t xml:space="preserve">
chotěbor, Zruč nad Sázavou, Humpolec, Osová Bitýška</t>
        </r>
      </text>
    </comment>
    <comment ref="AK55" authorId="0">
      <text>
        <r>
          <rPr>
            <b/>
            <sz val="9"/>
            <color indexed="81"/>
            <rFont val="Tahoma"/>
            <charset val="1"/>
          </rPr>
          <t>Mirek:</t>
        </r>
        <r>
          <rPr>
            <sz val="9"/>
            <color indexed="81"/>
            <rFont val="Tahoma"/>
            <charset val="1"/>
          </rPr>
          <t xml:space="preserve">
Čáslav</t>
        </r>
      </text>
    </comment>
    <comment ref="E74" authorId="0">
      <text>
        <r>
          <rPr>
            <b/>
            <sz val="9"/>
            <color indexed="81"/>
            <rFont val="Tahoma"/>
            <charset val="1"/>
          </rPr>
          <t>Mirek:</t>
        </r>
        <r>
          <rPr>
            <sz val="9"/>
            <color indexed="81"/>
            <rFont val="Tahoma"/>
            <charset val="1"/>
          </rPr>
          <t xml:space="preserve">
poradenství je poskytovány lidem, kteří jsou v nepříznivé sociální situaci , nebo jim hrozí…...</t>
        </r>
      </text>
    </comment>
    <comment ref="M74" authorId="0">
      <text>
        <r>
          <rPr>
            <b/>
            <sz val="9"/>
            <color indexed="81"/>
            <rFont val="Tahoma"/>
            <charset val="1"/>
          </rPr>
          <t>Mirek:</t>
        </r>
        <r>
          <rPr>
            <sz val="9"/>
            <color indexed="81"/>
            <rFont val="Tahoma"/>
            <charset val="1"/>
          </rPr>
          <t xml:space="preserve">
osobny s tělesným postižením</t>
        </r>
      </text>
    </comment>
    <comment ref="V74" authorId="0">
      <text>
        <r>
          <rPr>
            <b/>
            <sz val="9"/>
            <color indexed="81"/>
            <rFont val="Tahoma"/>
            <family val="2"/>
            <charset val="238"/>
          </rPr>
          <t>Mirek:</t>
        </r>
        <r>
          <rPr>
            <sz val="9"/>
            <color indexed="81"/>
            <rFont val="Tahoma"/>
            <family val="2"/>
            <charset val="238"/>
          </rPr>
          <t xml:space="preserve">
rodinní příslušníci osob.</t>
        </r>
      </text>
    </comment>
    <comment ref="B94" authorId="1">
      <text>
        <r>
          <rPr>
            <b/>
            <sz val="9"/>
            <color indexed="81"/>
            <rFont val="Tahoma"/>
            <charset val="1"/>
          </rPr>
          <t>Marcela:</t>
        </r>
        <r>
          <rPr>
            <sz val="9"/>
            <color indexed="81"/>
            <rFont val="Tahoma"/>
            <charset val="1"/>
          </rPr>
          <t xml:space="preserve">
v kanceláři</t>
        </r>
      </text>
    </comment>
    <comment ref="C94" authorId="1">
      <text>
        <r>
          <rPr>
            <b/>
            <sz val="9"/>
            <color indexed="81"/>
            <rFont val="Tahoma"/>
            <charset val="1"/>
          </rPr>
          <t>Marcela:</t>
        </r>
        <r>
          <rPr>
            <sz val="9"/>
            <color indexed="81"/>
            <rFont val="Tahoma"/>
            <charset val="1"/>
          </rPr>
          <t xml:space="preserve">
v kanceláři</t>
        </r>
      </text>
    </comment>
    <comment ref="B95" authorId="1">
      <text>
        <r>
          <rPr>
            <b/>
            <sz val="9"/>
            <color indexed="81"/>
            <rFont val="Tahoma"/>
            <charset val="1"/>
          </rPr>
          <t>Marcela:</t>
        </r>
        <r>
          <rPr>
            <sz val="9"/>
            <color indexed="81"/>
            <rFont val="Tahoma"/>
            <charset val="1"/>
          </rPr>
          <t xml:space="preserve">
středa 1x týdně, 9-11 hod.</t>
        </r>
      </text>
    </comment>
    <comment ref="C95" authorId="0">
      <text>
        <r>
          <rPr>
            <b/>
            <sz val="9"/>
            <color indexed="81"/>
            <rFont val="Tahoma"/>
            <charset val="1"/>
          </rPr>
          <t>Mirek:</t>
        </r>
        <r>
          <rPr>
            <sz val="9"/>
            <color indexed="81"/>
            <rFont val="Tahoma"/>
            <charset val="1"/>
          </rPr>
          <t xml:space="preserve">
každé pondělí v době od 9:00 - 11 hod</t>
        </r>
      </text>
    </comment>
    <comment ref="F95" authorId="0">
      <text>
        <r>
          <rPr>
            <b/>
            <sz val="9"/>
            <color indexed="81"/>
            <rFont val="Tahoma"/>
            <charset val="1"/>
          </rPr>
          <t>Mirek:</t>
        </r>
        <r>
          <rPr>
            <sz val="9"/>
            <color indexed="81"/>
            <rFont val="Tahoma"/>
            <charset val="1"/>
          </rPr>
          <t xml:space="preserve">
8-16 hod</t>
        </r>
      </text>
    </comment>
    <comment ref="G95" authorId="0">
      <text>
        <r>
          <rPr>
            <b/>
            <sz val="9"/>
            <color indexed="81"/>
            <rFont val="Tahoma"/>
            <charset val="1"/>
          </rPr>
          <t>Mirek:</t>
        </r>
        <r>
          <rPr>
            <sz val="9"/>
            <color indexed="81"/>
            <rFont val="Tahoma"/>
            <charset val="1"/>
          </rPr>
          <t xml:space="preserve">
7-15:30</t>
        </r>
      </text>
    </comment>
    <comment ref="H95" authorId="0">
      <text>
        <r>
          <rPr>
            <b/>
            <sz val="9"/>
            <color indexed="81"/>
            <rFont val="Tahoma"/>
            <charset val="1"/>
          </rPr>
          <t>Mirek:</t>
        </r>
        <r>
          <rPr>
            <sz val="9"/>
            <color indexed="81"/>
            <rFont val="Tahoma"/>
            <charset val="1"/>
          </rPr>
          <t xml:space="preserve">
8-15</t>
        </r>
      </text>
    </comment>
    <comment ref="J95" authorId="0">
      <text>
        <r>
          <rPr>
            <b/>
            <sz val="9"/>
            <color indexed="81"/>
            <rFont val="Tahoma"/>
            <charset val="1"/>
          </rPr>
          <t>Mirek:</t>
        </r>
        <r>
          <rPr>
            <sz val="9"/>
            <color indexed="81"/>
            <rFont val="Tahoma"/>
            <charset val="1"/>
          </rPr>
          <t xml:space="preserve">
9-15 hod</t>
        </r>
      </text>
    </comment>
    <comment ref="K95" authorId="0">
      <text>
        <r>
          <rPr>
            <b/>
            <sz val="9"/>
            <color indexed="81"/>
            <rFont val="Tahoma"/>
            <charset val="1"/>
          </rPr>
          <t>Mirek:</t>
        </r>
        <r>
          <rPr>
            <sz val="9"/>
            <color indexed="81"/>
            <rFont val="Tahoma"/>
            <charset val="1"/>
          </rPr>
          <t xml:space="preserve">
pondělí až pátek 7:00-15:30 hoe</t>
        </r>
      </text>
    </comment>
    <comment ref="L95" authorId="0">
      <text>
        <r>
          <rPr>
            <b/>
            <sz val="9"/>
            <color indexed="81"/>
            <rFont val="Tahoma"/>
            <charset val="1"/>
          </rPr>
          <t>Mirek:</t>
        </r>
        <r>
          <rPr>
            <sz val="9"/>
            <color indexed="81"/>
            <rFont val="Tahoma"/>
            <charset val="1"/>
          </rPr>
          <t xml:space="preserve">
nepřetržite</t>
        </r>
      </text>
    </comment>
    <comment ref="M95" authorId="0">
      <text>
        <r>
          <rPr>
            <b/>
            <sz val="9"/>
            <color indexed="81"/>
            <rFont val="Tahoma"/>
            <charset val="1"/>
          </rPr>
          <t>Mirek:</t>
        </r>
        <r>
          <rPr>
            <sz val="9"/>
            <color indexed="81"/>
            <rFont val="Tahoma"/>
            <charset val="1"/>
          </rPr>
          <t xml:space="preserve">
poskytujeme nepřetžitě</t>
        </r>
      </text>
    </comment>
    <comment ref="N95" authorId="0">
      <text>
        <r>
          <rPr>
            <b/>
            <sz val="9"/>
            <color indexed="81"/>
            <rFont val="Tahoma"/>
            <charset val="1"/>
          </rPr>
          <t>Mirek:</t>
        </r>
        <r>
          <rPr>
            <sz val="9"/>
            <color indexed="81"/>
            <rFont val="Tahoma"/>
            <charset val="1"/>
          </rPr>
          <t xml:space="preserve">
8 -12 hod , odpoledne a vikend podle aktuálního programové nabídky</t>
        </r>
      </text>
    </comment>
    <comment ref="O95" authorId="0">
      <text>
        <r>
          <rPr>
            <b/>
            <sz val="9"/>
            <color indexed="81"/>
            <rFont val="Tahoma"/>
            <charset val="1"/>
          </rPr>
          <t>Mirek:</t>
        </r>
        <r>
          <rPr>
            <sz val="9"/>
            <color indexed="81"/>
            <rFont val="Tahoma"/>
            <charset val="1"/>
          </rPr>
          <t xml:space="preserve">
PO 9-16, UT, ST 9-16, dále pak terénu</t>
        </r>
      </text>
    </comment>
    <comment ref="P95" authorId="0">
      <text>
        <r>
          <rPr>
            <b/>
            <sz val="9"/>
            <color indexed="81"/>
            <rFont val="Tahoma"/>
            <charset val="1"/>
          </rPr>
          <t>Mirek:</t>
        </r>
        <r>
          <rPr>
            <sz val="9"/>
            <color indexed="81"/>
            <rFont val="Tahoma"/>
            <charset val="1"/>
          </rPr>
          <t xml:space="preserve">
Pá 16-18</t>
        </r>
      </text>
    </comment>
    <comment ref="Q95" authorId="0">
      <text>
        <r>
          <rPr>
            <b/>
            <sz val="9"/>
            <color indexed="81"/>
            <rFont val="Tahoma"/>
            <charset val="1"/>
          </rPr>
          <t>Mirek:</t>
        </r>
        <r>
          <rPr>
            <sz val="9"/>
            <color indexed="81"/>
            <rFont val="Tahoma"/>
            <charset val="1"/>
          </rPr>
          <t xml:space="preserve">
st 9-14 hod, dále dle dohody</t>
        </r>
      </text>
    </comment>
    <comment ref="T95" authorId="0">
      <text>
        <r>
          <rPr>
            <b/>
            <sz val="9"/>
            <color indexed="81"/>
            <rFont val="Tahoma"/>
            <family val="2"/>
            <charset val="238"/>
          </rPr>
          <t>Mirek:</t>
        </r>
        <r>
          <rPr>
            <sz val="9"/>
            <color indexed="81"/>
            <rFont val="Tahoma"/>
            <family val="2"/>
            <charset val="238"/>
          </rPr>
          <t xml:space="preserve">
nepřetržite</t>
        </r>
      </text>
    </comment>
    <comment ref="U95" authorId="0">
      <text>
        <r>
          <rPr>
            <b/>
            <sz val="9"/>
            <color indexed="81"/>
            <rFont val="Tahoma"/>
            <family val="2"/>
            <charset val="238"/>
          </rPr>
          <t>Mirek:</t>
        </r>
        <r>
          <rPr>
            <sz val="9"/>
            <color indexed="81"/>
            <rFont val="Tahoma"/>
            <family val="2"/>
            <charset val="238"/>
          </rPr>
          <t xml:space="preserve">
24hod</t>
        </r>
      </text>
    </comment>
    <comment ref="V95" authorId="0">
      <text>
        <r>
          <rPr>
            <b/>
            <sz val="9"/>
            <color indexed="81"/>
            <rFont val="Tahoma"/>
            <family val="2"/>
            <charset val="238"/>
          </rPr>
          <t>Mirek:</t>
        </r>
        <r>
          <rPr>
            <sz val="9"/>
            <color indexed="81"/>
            <rFont val="Tahoma"/>
            <family val="2"/>
            <charset val="238"/>
          </rPr>
          <t xml:space="preserve">
PO,UT 8:00-14:30
ST 8:00-17:00
CT 8:00- 14:30</t>
        </r>
      </text>
    </comment>
    <comment ref="W95" authorId="0">
      <text>
        <r>
          <rPr>
            <b/>
            <sz val="9"/>
            <color indexed="81"/>
            <rFont val="Tahoma"/>
            <family val="2"/>
            <charset val="238"/>
          </rPr>
          <t>Mirek:</t>
        </r>
        <r>
          <rPr>
            <sz val="9"/>
            <color indexed="81"/>
            <rFont val="Tahoma"/>
            <family val="2"/>
            <charset val="238"/>
          </rPr>
          <t xml:space="preserve">
7:00 - 15.00 hod</t>
        </r>
      </text>
    </comment>
    <comment ref="X95" authorId="1">
      <text>
        <r>
          <rPr>
            <b/>
            <sz val="9"/>
            <color indexed="81"/>
            <rFont val="Tahoma"/>
            <charset val="1"/>
          </rPr>
          <t>Marcela:</t>
        </r>
        <r>
          <rPr>
            <sz val="9"/>
            <color indexed="81"/>
            <rFont val="Tahoma"/>
            <charset val="1"/>
          </rPr>
          <t xml:space="preserve">
pondělí až pátek 6.30-17.00</t>
        </r>
      </text>
    </comment>
    <comment ref="Y95" authorId="1">
      <text>
        <r>
          <rPr>
            <b/>
            <sz val="9"/>
            <color indexed="81"/>
            <rFont val="Tahoma"/>
            <charset val="1"/>
          </rPr>
          <t>Marcela:</t>
        </r>
        <r>
          <rPr>
            <sz val="9"/>
            <color indexed="81"/>
            <rFont val="Tahoma"/>
            <charset val="1"/>
          </rPr>
          <t xml:space="preserve">
24 hodin 7 dní v týdnu</t>
        </r>
      </text>
    </comment>
    <comment ref="Z95" authorId="1">
      <text>
        <r>
          <rPr>
            <b/>
            <sz val="9"/>
            <color indexed="81"/>
            <rFont val="Tahoma"/>
            <charset val="1"/>
          </rPr>
          <t>Marcela:</t>
        </r>
        <r>
          <rPr>
            <sz val="9"/>
            <color indexed="81"/>
            <rFont val="Tahoma"/>
            <charset val="1"/>
          </rPr>
          <t xml:space="preserve">
24 hodin 7 dní v týdnu</t>
        </r>
      </text>
    </comment>
    <comment ref="AA95" authorId="1">
      <text>
        <r>
          <rPr>
            <b/>
            <sz val="9"/>
            <color indexed="81"/>
            <rFont val="Tahoma"/>
            <charset val="1"/>
          </rPr>
          <t>Marcela:</t>
        </r>
        <r>
          <rPr>
            <sz val="9"/>
            <color indexed="81"/>
            <rFont val="Tahoma"/>
            <charset val="1"/>
          </rPr>
          <t xml:space="preserve">
24 hodin 7 dní v týdnu</t>
        </r>
      </text>
    </comment>
    <comment ref="AB95" authorId="1">
      <text>
        <r>
          <rPr>
            <b/>
            <sz val="9"/>
            <color indexed="81"/>
            <rFont val="Tahoma"/>
            <charset val="1"/>
          </rPr>
          <t>Marcela:</t>
        </r>
        <r>
          <rPr>
            <sz val="9"/>
            <color indexed="81"/>
            <rFont val="Tahoma"/>
            <charset val="1"/>
          </rPr>
          <t xml:space="preserve">
pon - pá 6.30-15.00, sobota dovážka obědů, neděle - docházka na oběd do jídelny</t>
        </r>
      </text>
    </comment>
    <comment ref="AE95" authorId="0">
      <text>
        <r>
          <rPr>
            <b/>
            <sz val="9"/>
            <color indexed="81"/>
            <rFont val="Tahoma"/>
            <charset val="1"/>
          </rPr>
          <t>Mirek:</t>
        </r>
        <r>
          <rPr>
            <sz val="9"/>
            <color indexed="81"/>
            <rFont val="Tahoma"/>
            <charset val="1"/>
          </rPr>
          <t xml:space="preserve">
po -pá </t>
        </r>
      </text>
    </comment>
    <comment ref="AF95" authorId="0">
      <text>
        <r>
          <rPr>
            <b/>
            <sz val="9"/>
            <color indexed="81"/>
            <rFont val="Tahoma"/>
            <charset val="1"/>
          </rPr>
          <t>Mirek:</t>
        </r>
        <r>
          <rPr>
            <sz val="9"/>
            <color indexed="81"/>
            <rFont val="Tahoma"/>
            <charset val="1"/>
          </rPr>
          <t xml:space="preserve">
po - pá, 6:30-16:30</t>
        </r>
      </text>
    </comment>
    <comment ref="AG95" authorId="0">
      <text>
        <r>
          <rPr>
            <b/>
            <sz val="9"/>
            <color indexed="81"/>
            <rFont val="Tahoma"/>
            <charset val="1"/>
          </rPr>
          <t>Mirek:</t>
        </r>
        <r>
          <rPr>
            <sz val="9"/>
            <color indexed="81"/>
            <rFont val="Tahoma"/>
            <charset val="1"/>
          </rPr>
          <t xml:space="preserve">
ubytovaní non stop, ostatní služby 7:00 - 15:30</t>
        </r>
      </text>
    </comment>
    <comment ref="AH95" authorId="0">
      <text>
        <r>
          <rPr>
            <b/>
            <sz val="9"/>
            <color indexed="81"/>
            <rFont val="Tahoma"/>
            <charset val="1"/>
          </rPr>
          <t>Mirek:</t>
        </r>
        <r>
          <rPr>
            <sz val="9"/>
            <color indexed="81"/>
            <rFont val="Tahoma"/>
            <charset val="1"/>
          </rPr>
          <t xml:space="preserve">
PO-PA 9:00-16:00
UT - 12:00-16:00</t>
        </r>
      </text>
    </comment>
    <comment ref="AI95" authorId="0">
      <text>
        <r>
          <rPr>
            <b/>
            <sz val="9"/>
            <color indexed="81"/>
            <rFont val="Tahoma"/>
            <charset val="1"/>
          </rPr>
          <t>Mirek:</t>
        </r>
        <r>
          <rPr>
            <sz val="9"/>
            <color indexed="81"/>
            <rFont val="Tahoma"/>
            <charset val="1"/>
          </rPr>
          <t xml:space="preserve">
7:00-15:30</t>
        </r>
      </text>
    </comment>
    <comment ref="AJ95" authorId="0">
      <text>
        <r>
          <rPr>
            <b/>
            <sz val="9"/>
            <color indexed="81"/>
            <rFont val="Tahoma"/>
            <charset val="1"/>
          </rPr>
          <t>Mirek:</t>
        </r>
        <r>
          <rPr>
            <sz val="9"/>
            <color indexed="81"/>
            <rFont val="Tahoma"/>
            <charset val="1"/>
          </rPr>
          <t xml:space="preserve">
7:00-15:30</t>
        </r>
      </text>
    </comment>
    <comment ref="AK95" authorId="0">
      <text>
        <r>
          <rPr>
            <b/>
            <sz val="9"/>
            <color indexed="81"/>
            <rFont val="Tahoma"/>
            <charset val="1"/>
          </rPr>
          <t>Mirek:</t>
        </r>
        <r>
          <rPr>
            <sz val="9"/>
            <color indexed="81"/>
            <rFont val="Tahoma"/>
            <charset val="1"/>
          </rPr>
          <t xml:space="preserve">
7:00-15:30</t>
        </r>
      </text>
    </comment>
    <comment ref="K109" authorId="0">
      <text>
        <r>
          <rPr>
            <b/>
            <sz val="9"/>
            <color indexed="81"/>
            <rFont val="Tahoma"/>
            <charset val="1"/>
          </rPr>
          <t>Mirek:</t>
        </r>
        <r>
          <rPr>
            <sz val="9"/>
            <color indexed="81"/>
            <rFont val="Tahoma"/>
            <charset val="1"/>
          </rPr>
          <t xml:space="preserve">
denní</t>
        </r>
      </text>
    </comment>
    <comment ref="L109" authorId="0">
      <text>
        <r>
          <rPr>
            <b/>
            <sz val="9"/>
            <color indexed="81"/>
            <rFont val="Tahoma"/>
            <charset val="1"/>
          </rPr>
          <t>Mirek:</t>
        </r>
        <r>
          <rPr>
            <sz val="9"/>
            <color indexed="81"/>
            <rFont val="Tahoma"/>
            <charset val="1"/>
          </rPr>
          <t xml:space="preserve">
denní</t>
        </r>
      </text>
    </comment>
    <comment ref="M109" authorId="0">
      <text>
        <r>
          <rPr>
            <b/>
            <sz val="9"/>
            <color indexed="81"/>
            <rFont val="Tahoma"/>
            <charset val="1"/>
          </rPr>
          <t>Mirek:</t>
        </r>
        <r>
          <rPr>
            <sz val="9"/>
            <color indexed="81"/>
            <rFont val="Tahoma"/>
            <charset val="1"/>
          </rPr>
          <t xml:space="preserve">
denní</t>
        </r>
      </text>
    </comment>
    <comment ref="O109" authorId="0">
      <text>
        <r>
          <rPr>
            <b/>
            <sz val="9"/>
            <color indexed="81"/>
            <rFont val="Tahoma"/>
            <charset val="1"/>
          </rPr>
          <t>Mirek:</t>
        </r>
        <r>
          <rPr>
            <sz val="9"/>
            <color indexed="81"/>
            <rFont val="Tahoma"/>
            <charset val="1"/>
          </rPr>
          <t xml:space="preserve">
rok</t>
        </r>
      </text>
    </comment>
    <comment ref="W109" authorId="0">
      <text>
        <r>
          <rPr>
            <b/>
            <sz val="9"/>
            <color indexed="81"/>
            <rFont val="Tahoma"/>
            <family val="2"/>
            <charset val="238"/>
          </rPr>
          <t>Mirek:</t>
        </r>
        <r>
          <rPr>
            <sz val="9"/>
            <color indexed="81"/>
            <rFont val="Tahoma"/>
            <family val="2"/>
            <charset val="238"/>
          </rPr>
          <t xml:space="preserve">
rok</t>
        </r>
      </text>
    </comment>
    <comment ref="M110" authorId="0">
      <text>
        <r>
          <rPr>
            <b/>
            <sz val="9"/>
            <color indexed="81"/>
            <rFont val="Tahoma"/>
            <charset val="1"/>
          </rPr>
          <t>Mirek:</t>
        </r>
        <r>
          <rPr>
            <sz val="9"/>
            <color indexed="81"/>
            <rFont val="Tahoma"/>
            <charset val="1"/>
          </rPr>
          <t xml:space="preserve">
denní</t>
        </r>
      </text>
    </comment>
    <comment ref="W110" authorId="0">
      <text>
        <r>
          <rPr>
            <b/>
            <sz val="9"/>
            <color indexed="81"/>
            <rFont val="Tahoma"/>
            <family val="2"/>
            <charset val="238"/>
          </rPr>
          <t>Mirek:</t>
        </r>
        <r>
          <rPr>
            <sz val="9"/>
            <color indexed="81"/>
            <rFont val="Tahoma"/>
            <family val="2"/>
            <charset val="238"/>
          </rPr>
          <t xml:space="preserve">
rok</t>
        </r>
      </text>
    </comment>
    <comment ref="M111" authorId="0">
      <text>
        <r>
          <rPr>
            <b/>
            <sz val="9"/>
            <color indexed="81"/>
            <rFont val="Tahoma"/>
            <charset val="1"/>
          </rPr>
          <t>Mirek:</t>
        </r>
        <r>
          <rPr>
            <sz val="9"/>
            <color indexed="81"/>
            <rFont val="Tahoma"/>
            <charset val="1"/>
          </rPr>
          <t xml:space="preserve">
denní</t>
        </r>
      </text>
    </comment>
    <comment ref="O113" authorId="0">
      <text>
        <r>
          <rPr>
            <b/>
            <sz val="9"/>
            <color indexed="81"/>
            <rFont val="Tahoma"/>
            <charset val="1"/>
          </rPr>
          <t>Mirek:</t>
        </r>
        <r>
          <rPr>
            <sz val="9"/>
            <color indexed="81"/>
            <rFont val="Tahoma"/>
            <charset val="1"/>
          </rPr>
          <t xml:space="preserve">
rok</t>
        </r>
      </text>
    </comment>
    <comment ref="B122" authorId="1">
      <text>
        <r>
          <rPr>
            <b/>
            <sz val="9"/>
            <color indexed="81"/>
            <rFont val="Tahoma"/>
            <charset val="1"/>
          </rPr>
          <t>Marcela:</t>
        </r>
        <r>
          <rPr>
            <sz val="9"/>
            <color indexed="81"/>
            <rFont val="Tahoma"/>
            <charset val="1"/>
          </rPr>
          <t xml:space="preserve">
ročně 75 x, soukr. Tel.</t>
        </r>
      </text>
    </comment>
    <comment ref="E125" authorId="0">
      <text>
        <r>
          <rPr>
            <b/>
            <sz val="9"/>
            <color indexed="81"/>
            <rFont val="Tahoma"/>
            <charset val="1"/>
          </rPr>
          <t>Mirek:</t>
        </r>
        <r>
          <rPr>
            <sz val="9"/>
            <color indexed="81"/>
            <rFont val="Tahoma"/>
            <charset val="1"/>
          </rPr>
          <t xml:space="preserve">
30 min jednání, - 2 max.okamžitá kapacita 1x osotní a 1x telefonická</t>
        </r>
      </text>
    </comment>
    <comment ref="K147" authorId="0">
      <text>
        <r>
          <rPr>
            <b/>
            <sz val="9"/>
            <color indexed="81"/>
            <rFont val="Tahoma"/>
            <charset val="1"/>
          </rPr>
          <t>Mirek:</t>
        </r>
        <r>
          <rPr>
            <sz val="9"/>
            <color indexed="81"/>
            <rFont val="Tahoma"/>
            <charset val="1"/>
          </rPr>
          <t xml:space="preserve">
dovážka obědů, OCH -HB, osobní asistence, domáci hsopicová péče, občanská poradna</t>
        </r>
      </text>
    </comment>
    <comment ref="L147" authorId="0">
      <text>
        <r>
          <rPr>
            <b/>
            <sz val="9"/>
            <color indexed="81"/>
            <rFont val="Tahoma"/>
            <charset val="1"/>
          </rPr>
          <t>Mirek:</t>
        </r>
        <r>
          <rPr>
            <sz val="9"/>
            <color indexed="81"/>
            <rFont val="Tahoma"/>
            <charset val="1"/>
          </rPr>
          <t xml:space="preserve">
charita HB, hospice</t>
        </r>
      </text>
    </comment>
    <comment ref="M147" authorId="0">
      <text>
        <r>
          <rPr>
            <b/>
            <sz val="9"/>
            <color indexed="81"/>
            <rFont val="Tahoma"/>
            <charset val="1"/>
          </rPr>
          <t>Mirek:</t>
        </r>
        <r>
          <rPr>
            <sz val="9"/>
            <color indexed="81"/>
            <rFont val="Tahoma"/>
            <charset val="1"/>
          </rPr>
          <t xml:space="preserve">
charita HB, hospice</t>
        </r>
      </text>
    </comment>
    <comment ref="R147" authorId="0">
      <text>
        <r>
          <rPr>
            <b/>
            <sz val="9"/>
            <color indexed="81"/>
            <rFont val="Tahoma"/>
            <charset val="1"/>
          </rPr>
          <t>Mirek:</t>
        </r>
        <r>
          <rPr>
            <sz val="9"/>
            <color indexed="81"/>
            <rFont val="Tahoma"/>
            <charset val="1"/>
          </rPr>
          <t xml:space="preserve">
psychiatrická léčebna</t>
        </r>
      </text>
    </comment>
    <comment ref="S147" authorId="0">
      <text>
        <r>
          <rPr>
            <b/>
            <sz val="9"/>
            <color indexed="81"/>
            <rFont val="Tahoma"/>
            <charset val="1"/>
          </rPr>
          <t>Mirek:</t>
        </r>
        <r>
          <rPr>
            <sz val="9"/>
            <color indexed="81"/>
            <rFont val="Tahoma"/>
            <charset val="1"/>
          </rPr>
          <t xml:space="preserve">
psychiatrická léčebna</t>
        </r>
      </text>
    </comment>
    <comment ref="T147" authorId="0">
      <text>
        <r>
          <rPr>
            <b/>
            <sz val="9"/>
            <color indexed="81"/>
            <rFont val="Tahoma"/>
            <charset val="1"/>
          </rPr>
          <t>Mirek:</t>
        </r>
        <r>
          <rPr>
            <sz val="9"/>
            <color indexed="81"/>
            <rFont val="Tahoma"/>
            <charset val="1"/>
          </rPr>
          <t xml:space="preserve">
psychiatrická léčebna</t>
        </r>
      </text>
    </comment>
    <comment ref="V147" authorId="0">
      <text>
        <r>
          <rPr>
            <b/>
            <sz val="9"/>
            <color indexed="81"/>
            <rFont val="Tahoma"/>
            <family val="2"/>
            <charset val="238"/>
          </rPr>
          <t>Mirek:</t>
        </r>
        <r>
          <rPr>
            <sz val="9"/>
            <color indexed="81"/>
            <rFont val="Tahoma"/>
            <family val="2"/>
            <charset val="238"/>
          </rPr>
          <t xml:space="preserve">
MU,SSP,STP,Fokus...</t>
        </r>
      </text>
    </comment>
    <comment ref="W147" authorId="0">
      <text>
        <r>
          <rPr>
            <b/>
            <sz val="9"/>
            <color indexed="81"/>
            <rFont val="Tahoma"/>
            <family val="2"/>
            <charset val="238"/>
          </rPr>
          <t>Mirek:</t>
        </r>
        <r>
          <rPr>
            <sz val="9"/>
            <color indexed="81"/>
            <rFont val="Tahoma"/>
            <family val="2"/>
            <charset val="238"/>
          </rPr>
          <t xml:space="preserve">
fokus...</t>
        </r>
      </text>
    </comment>
    <comment ref="AG147" authorId="0">
      <text>
        <r>
          <rPr>
            <b/>
            <sz val="9"/>
            <color indexed="81"/>
            <rFont val="Tahoma"/>
            <charset val="1"/>
          </rPr>
          <t>Mirek:</t>
        </r>
        <r>
          <rPr>
            <sz val="9"/>
            <color indexed="81"/>
            <rFont val="Tahoma"/>
            <charset val="1"/>
          </rPr>
          <t xml:space="preserve">
advokatní kancelář, autoškola, azylové ubytování pro muže, fokus, oblastní charita….</t>
        </r>
      </text>
    </comment>
    <comment ref="AH147" authorId="0">
      <text>
        <r>
          <rPr>
            <b/>
            <sz val="9"/>
            <color indexed="81"/>
            <rFont val="Tahoma"/>
            <charset val="1"/>
          </rPr>
          <t>Mirek:</t>
        </r>
        <r>
          <rPr>
            <sz val="9"/>
            <color indexed="81"/>
            <rFont val="Tahoma"/>
            <charset val="1"/>
          </rPr>
          <t xml:space="preserve">
veřejných knihoven KKV</t>
        </r>
      </text>
    </comment>
    <comment ref="AI147" authorId="0">
      <text>
        <r>
          <rPr>
            <b/>
            <sz val="9"/>
            <color indexed="81"/>
            <rFont val="Tahoma"/>
            <charset val="1"/>
          </rPr>
          <t>Mirek:</t>
        </r>
        <r>
          <rPr>
            <sz val="9"/>
            <color indexed="81"/>
            <rFont val="Tahoma"/>
            <charset val="1"/>
          </rPr>
          <t xml:space="preserve">
chráněné bydlení, dílny, tým podpory v zame., socialne terapeutická dílna</t>
        </r>
      </text>
    </comment>
    <comment ref="AJ147" authorId="0">
      <text>
        <r>
          <rPr>
            <b/>
            <sz val="9"/>
            <color indexed="81"/>
            <rFont val="Tahoma"/>
            <charset val="1"/>
          </rPr>
          <t>Mirek:</t>
        </r>
        <r>
          <rPr>
            <sz val="9"/>
            <color indexed="81"/>
            <rFont val="Tahoma"/>
            <charset val="1"/>
          </rPr>
          <t xml:space="preserve">
chráněné bydlení, dílny, tým podpory v zame., socialne terapeutická dílna</t>
        </r>
      </text>
    </comment>
    <comment ref="AK147" authorId="0">
      <text>
        <r>
          <rPr>
            <b/>
            <sz val="9"/>
            <color indexed="81"/>
            <rFont val="Tahoma"/>
            <charset val="1"/>
          </rPr>
          <t>Mirek:</t>
        </r>
        <r>
          <rPr>
            <sz val="9"/>
            <color indexed="81"/>
            <rFont val="Tahoma"/>
            <charset val="1"/>
          </rPr>
          <t xml:space="preserve">
chráněné bydlení, dílny, tým podpory v zame., socialne terapeutická dílna</t>
        </r>
      </text>
    </comment>
    <comment ref="AH160" authorId="0">
      <text>
        <r>
          <rPr>
            <b/>
            <sz val="9"/>
            <color indexed="81"/>
            <rFont val="Tahoma"/>
            <charset val="1"/>
          </rPr>
          <t>Mirek:</t>
        </r>
        <r>
          <rPr>
            <sz val="9"/>
            <color indexed="81"/>
            <rFont val="Tahoma"/>
            <charset val="1"/>
          </rPr>
          <t xml:space="preserve">
setkávání, vzdělávání, zábava, vypište volný čas</t>
        </r>
      </text>
    </comment>
  </commentList>
</comments>
</file>

<file path=xl/comments2.xml><?xml version="1.0" encoding="utf-8"?>
<comments xmlns="http://schemas.openxmlformats.org/spreadsheetml/2006/main">
  <authors>
    <author>Mirek</author>
    <author>Marcela</author>
  </authors>
  <commentList>
    <comment ref="T6" authorId="0">
      <text>
        <r>
          <rPr>
            <b/>
            <sz val="9"/>
            <color indexed="81"/>
            <rFont val="Tahoma"/>
            <charset val="1"/>
          </rPr>
          <t>Mirek:</t>
        </r>
        <r>
          <rPr>
            <sz val="9"/>
            <color indexed="81"/>
            <rFont val="Tahoma"/>
            <charset val="1"/>
          </rPr>
          <t xml:space="preserve">
DPČ,DPP</t>
        </r>
      </text>
    </comment>
    <comment ref="V6" authorId="0">
      <text>
        <r>
          <rPr>
            <b/>
            <sz val="9"/>
            <color indexed="81"/>
            <rFont val="Tahoma"/>
            <family val="2"/>
            <charset val="238"/>
          </rPr>
          <t>Mirek:</t>
        </r>
        <r>
          <rPr>
            <sz val="9"/>
            <color indexed="81"/>
            <rFont val="Tahoma"/>
            <family val="2"/>
            <charset val="238"/>
          </rPr>
          <t xml:space="preserve">
vedouci, externí ekonom</t>
        </r>
      </text>
    </comment>
    <comment ref="AD17" authorId="0">
      <text>
        <r>
          <rPr>
            <b/>
            <sz val="9"/>
            <color indexed="81"/>
            <rFont val="Tahoma"/>
            <charset val="1"/>
          </rPr>
          <t>Mirek:</t>
        </r>
        <r>
          <rPr>
            <sz val="9"/>
            <color indexed="81"/>
            <rFont val="Tahoma"/>
            <charset val="1"/>
          </rPr>
          <t xml:space="preserve">
nemáme, PC a telfony jsou vlastní</t>
        </r>
      </text>
    </comment>
    <comment ref="B28" authorId="1">
      <text>
        <r>
          <rPr>
            <b/>
            <sz val="9"/>
            <color indexed="81"/>
            <rFont val="Tahoma"/>
            <charset val="1"/>
          </rPr>
          <t>Marcela:</t>
        </r>
        <r>
          <rPr>
            <sz val="9"/>
            <color indexed="81"/>
            <rFont val="Tahoma"/>
            <charset val="1"/>
          </rPr>
          <t xml:space="preserve">
úsekoví důvěrníci</t>
        </r>
      </text>
    </comment>
    <comment ref="C28" authorId="1">
      <text>
        <r>
          <rPr>
            <b/>
            <sz val="9"/>
            <color indexed="81"/>
            <rFont val="Tahoma"/>
            <charset val="1"/>
          </rPr>
          <t>Marcela:</t>
        </r>
        <r>
          <rPr>
            <sz val="9"/>
            <color indexed="81"/>
            <rFont val="Tahoma"/>
            <charset val="1"/>
          </rPr>
          <t xml:space="preserve">
úsekoví důvěrníci</t>
        </r>
      </text>
    </comment>
    <comment ref="D28" authorId="0">
      <text>
        <r>
          <rPr>
            <b/>
            <sz val="9"/>
            <color indexed="81"/>
            <rFont val="Tahoma"/>
            <charset val="1"/>
          </rPr>
          <t>Mirek:</t>
        </r>
        <r>
          <rPr>
            <sz val="9"/>
            <color indexed="81"/>
            <rFont val="Tahoma"/>
            <charset val="1"/>
          </rPr>
          <t xml:space="preserve">
příspěvky do časopisu DIA život a dia styl, účast na celos. akcích</t>
        </r>
      </text>
    </comment>
    <comment ref="E28" authorId="0">
      <text>
        <r>
          <rPr>
            <b/>
            <sz val="9"/>
            <color indexed="81"/>
            <rFont val="Tahoma"/>
            <charset val="1"/>
          </rPr>
          <t>Mirek:</t>
        </r>
        <r>
          <rPr>
            <sz val="9"/>
            <color indexed="81"/>
            <rFont val="Tahoma"/>
            <charset val="1"/>
          </rPr>
          <t xml:space="preserve">
občanská poradna HB</t>
        </r>
      </text>
    </comment>
    <comment ref="T28" authorId="0">
      <text>
        <r>
          <rPr>
            <b/>
            <sz val="9"/>
            <color indexed="81"/>
            <rFont val="Tahoma"/>
            <family val="2"/>
            <charset val="238"/>
          </rPr>
          <t>Mirek:</t>
        </r>
        <r>
          <rPr>
            <sz val="9"/>
            <color indexed="81"/>
            <rFont val="Tahoma"/>
            <family val="2"/>
            <charset val="238"/>
          </rPr>
          <t xml:space="preserve">
LDN</t>
        </r>
      </text>
    </comment>
    <comment ref="V28" authorId="0">
      <text>
        <r>
          <rPr>
            <b/>
            <sz val="9"/>
            <color indexed="81"/>
            <rFont val="Tahoma"/>
            <family val="2"/>
            <charset val="238"/>
          </rPr>
          <t>Mirek:</t>
        </r>
        <r>
          <rPr>
            <sz val="9"/>
            <color indexed="81"/>
            <rFont val="Tahoma"/>
            <family val="2"/>
            <charset val="238"/>
          </rPr>
          <t xml:space="preserve">
DOD, festivaly, přednášky</t>
        </r>
      </text>
    </comment>
    <comment ref="E42" authorId="0">
      <text>
        <r>
          <rPr>
            <b/>
            <sz val="9"/>
            <color indexed="81"/>
            <rFont val="Tahoma"/>
            <charset val="1"/>
          </rPr>
          <t>Mirek:</t>
        </r>
        <r>
          <rPr>
            <sz val="9"/>
            <color indexed="81"/>
            <rFont val="Tahoma"/>
            <charset val="1"/>
          </rPr>
          <t xml:space="preserve">
tržby od ZP(16,53%) a ostatní bce, ostaní výnosy, prodej výrobků,zboží,mat(7,2%)</t>
        </r>
      </text>
    </comment>
    <comment ref="R42" authorId="0">
      <text>
        <r>
          <rPr>
            <b/>
            <sz val="9"/>
            <color indexed="81"/>
            <rFont val="Tahoma"/>
            <charset val="1"/>
          </rPr>
          <t>Mirek:</t>
        </r>
        <r>
          <rPr>
            <sz val="9"/>
            <color indexed="81"/>
            <rFont val="Tahoma"/>
            <charset val="1"/>
          </rPr>
          <t xml:space="preserve">
zdravotní pojišťovny 3%, příspěvek na péči 23,4%</t>
        </r>
      </text>
    </comment>
    <comment ref="W42" authorId="0">
      <text>
        <r>
          <rPr>
            <b/>
            <sz val="9"/>
            <color indexed="81"/>
            <rFont val="Tahoma"/>
            <family val="2"/>
            <charset val="238"/>
          </rPr>
          <t>Mirek:</t>
        </r>
        <r>
          <rPr>
            <sz val="9"/>
            <color indexed="81"/>
            <rFont val="Tahoma"/>
            <family val="2"/>
            <charset val="238"/>
          </rPr>
          <t xml:space="preserve">
Zdravotní péče 94%, pronájmy 1%, ostatní výnosy 1,9%</t>
        </r>
      </text>
    </comment>
    <comment ref="AD42" authorId="0">
      <text>
        <r>
          <rPr>
            <b/>
            <sz val="9"/>
            <color indexed="81"/>
            <rFont val="Tahoma"/>
            <charset val="1"/>
          </rPr>
          <t>Mirek:</t>
        </r>
        <r>
          <rPr>
            <sz val="9"/>
            <color indexed="81"/>
            <rFont val="Tahoma"/>
            <charset val="1"/>
          </rPr>
          <t xml:space="preserve">
Příspěvky členů a účastníků akcí</t>
        </r>
      </text>
    </comment>
    <comment ref="V53" authorId="0">
      <text>
        <r>
          <rPr>
            <b/>
            <sz val="9"/>
            <color indexed="81"/>
            <rFont val="Tahoma"/>
            <family val="2"/>
            <charset val="238"/>
          </rPr>
          <t>Mirek:</t>
        </r>
        <r>
          <rPr>
            <sz val="9"/>
            <color indexed="81"/>
            <rFont val="Tahoma"/>
            <family val="2"/>
            <charset val="238"/>
          </rPr>
          <t xml:space="preserve">
Ledeč nad Sázov, Světlá nad Sázavou, Golčův Jenikov</t>
        </r>
      </text>
    </comment>
    <comment ref="AG53" authorId="0">
      <text>
        <r>
          <rPr>
            <b/>
            <sz val="9"/>
            <color indexed="81"/>
            <rFont val="Tahoma"/>
            <charset val="1"/>
          </rPr>
          <t>Mirek:</t>
        </r>
        <r>
          <rPr>
            <sz val="9"/>
            <color indexed="81"/>
            <rFont val="Tahoma"/>
            <charset val="1"/>
          </rPr>
          <t xml:space="preserve">
znojmo</t>
        </r>
      </text>
    </comment>
    <comment ref="AI53" authorId="0">
      <text>
        <r>
          <rPr>
            <b/>
            <sz val="9"/>
            <color indexed="81"/>
            <rFont val="Tahoma"/>
            <charset val="1"/>
          </rPr>
          <t>Mirek:</t>
        </r>
        <r>
          <rPr>
            <sz val="9"/>
            <color indexed="81"/>
            <rFont val="Tahoma"/>
            <charset val="1"/>
          </rPr>
          <t xml:space="preserve">
chotěboř, Ledeč n.S. Přibyslav, Herálec</t>
        </r>
      </text>
    </comment>
    <comment ref="AJ53" authorId="0">
      <text>
        <r>
          <rPr>
            <b/>
            <sz val="9"/>
            <color indexed="81"/>
            <rFont val="Tahoma"/>
            <charset val="1"/>
          </rPr>
          <t>Mirek:</t>
        </r>
        <r>
          <rPr>
            <sz val="9"/>
            <color indexed="81"/>
            <rFont val="Tahoma"/>
            <charset val="1"/>
          </rPr>
          <t xml:space="preserve">
chotěboř, Ledeč n.S. Přibyslav, Herálec</t>
        </r>
      </text>
    </comment>
    <comment ref="AK53" authorId="0">
      <text>
        <r>
          <rPr>
            <b/>
            <sz val="9"/>
            <color indexed="81"/>
            <rFont val="Tahoma"/>
            <charset val="1"/>
          </rPr>
          <t>Mirek:</t>
        </r>
        <r>
          <rPr>
            <sz val="9"/>
            <color indexed="81"/>
            <rFont val="Tahoma"/>
            <charset val="1"/>
          </rPr>
          <t xml:space="preserve">
Lendeč n.S.</t>
        </r>
      </text>
    </comment>
    <comment ref="AG54" authorId="0">
      <text>
        <r>
          <rPr>
            <b/>
            <sz val="9"/>
            <color indexed="81"/>
            <rFont val="Tahoma"/>
            <charset val="1"/>
          </rPr>
          <t>Mirek:</t>
        </r>
        <r>
          <rPr>
            <sz val="9"/>
            <color indexed="81"/>
            <rFont val="Tahoma"/>
            <charset val="1"/>
          </rPr>
          <t xml:space="preserve">
chotěbor, Zruč nad Sázavou, Humpolec, Osová Bitýška</t>
        </r>
      </text>
    </comment>
    <comment ref="AK55" authorId="0">
      <text>
        <r>
          <rPr>
            <b/>
            <sz val="9"/>
            <color indexed="81"/>
            <rFont val="Tahoma"/>
            <charset val="1"/>
          </rPr>
          <t>Mirek:</t>
        </r>
        <r>
          <rPr>
            <sz val="9"/>
            <color indexed="81"/>
            <rFont val="Tahoma"/>
            <charset val="1"/>
          </rPr>
          <t xml:space="preserve">
Čáslav</t>
        </r>
      </text>
    </comment>
    <comment ref="E74" authorId="0">
      <text>
        <r>
          <rPr>
            <b/>
            <sz val="9"/>
            <color indexed="81"/>
            <rFont val="Tahoma"/>
            <charset val="1"/>
          </rPr>
          <t>Mirek:</t>
        </r>
        <r>
          <rPr>
            <sz val="9"/>
            <color indexed="81"/>
            <rFont val="Tahoma"/>
            <charset val="1"/>
          </rPr>
          <t xml:space="preserve">
poradenství je poskytovány lidem, kteří jsou v nepříznivé sociální situaci , nebo jim hrozí…...</t>
        </r>
      </text>
    </comment>
    <comment ref="M74" authorId="0">
      <text>
        <r>
          <rPr>
            <b/>
            <sz val="9"/>
            <color indexed="81"/>
            <rFont val="Tahoma"/>
            <charset val="1"/>
          </rPr>
          <t>Mirek:</t>
        </r>
        <r>
          <rPr>
            <sz val="9"/>
            <color indexed="81"/>
            <rFont val="Tahoma"/>
            <charset val="1"/>
          </rPr>
          <t xml:space="preserve">
osobny s tělesným postižením</t>
        </r>
      </text>
    </comment>
    <comment ref="V74" authorId="0">
      <text>
        <r>
          <rPr>
            <b/>
            <sz val="9"/>
            <color indexed="81"/>
            <rFont val="Tahoma"/>
            <family val="2"/>
            <charset val="238"/>
          </rPr>
          <t>Mirek:</t>
        </r>
        <r>
          <rPr>
            <sz val="9"/>
            <color indexed="81"/>
            <rFont val="Tahoma"/>
            <family val="2"/>
            <charset val="238"/>
          </rPr>
          <t xml:space="preserve">
rodinní příslušníci osob.</t>
        </r>
      </text>
    </comment>
    <comment ref="B94" authorId="1">
      <text>
        <r>
          <rPr>
            <b/>
            <sz val="9"/>
            <color indexed="81"/>
            <rFont val="Tahoma"/>
            <charset val="1"/>
          </rPr>
          <t>Marcela:</t>
        </r>
        <r>
          <rPr>
            <sz val="9"/>
            <color indexed="81"/>
            <rFont val="Tahoma"/>
            <charset val="1"/>
          </rPr>
          <t xml:space="preserve">
v kanceláři</t>
        </r>
      </text>
    </comment>
    <comment ref="C94" authorId="1">
      <text>
        <r>
          <rPr>
            <b/>
            <sz val="9"/>
            <color indexed="81"/>
            <rFont val="Tahoma"/>
            <charset val="1"/>
          </rPr>
          <t>Marcela:</t>
        </r>
        <r>
          <rPr>
            <sz val="9"/>
            <color indexed="81"/>
            <rFont val="Tahoma"/>
            <charset val="1"/>
          </rPr>
          <t xml:space="preserve">
v kanceláři</t>
        </r>
      </text>
    </comment>
    <comment ref="B95" authorId="1">
      <text>
        <r>
          <rPr>
            <b/>
            <sz val="9"/>
            <color indexed="81"/>
            <rFont val="Tahoma"/>
            <charset val="1"/>
          </rPr>
          <t>Marcela:</t>
        </r>
        <r>
          <rPr>
            <sz val="9"/>
            <color indexed="81"/>
            <rFont val="Tahoma"/>
            <charset val="1"/>
          </rPr>
          <t xml:space="preserve">
středa 1x týdně, 9-11 hod.</t>
        </r>
      </text>
    </comment>
    <comment ref="C95" authorId="0">
      <text>
        <r>
          <rPr>
            <b/>
            <sz val="9"/>
            <color indexed="81"/>
            <rFont val="Tahoma"/>
            <charset val="1"/>
          </rPr>
          <t>Mirek:</t>
        </r>
        <r>
          <rPr>
            <sz val="9"/>
            <color indexed="81"/>
            <rFont val="Tahoma"/>
            <charset val="1"/>
          </rPr>
          <t xml:space="preserve">
každé pondělí v době od 9:00 - 11 hod</t>
        </r>
      </text>
    </comment>
    <comment ref="F95" authorId="0">
      <text>
        <r>
          <rPr>
            <b/>
            <sz val="9"/>
            <color indexed="81"/>
            <rFont val="Tahoma"/>
            <charset val="1"/>
          </rPr>
          <t>Mirek:</t>
        </r>
        <r>
          <rPr>
            <sz val="9"/>
            <color indexed="81"/>
            <rFont val="Tahoma"/>
            <charset val="1"/>
          </rPr>
          <t xml:space="preserve">
8-16 hod</t>
        </r>
      </text>
    </comment>
    <comment ref="G95" authorId="0">
      <text>
        <r>
          <rPr>
            <b/>
            <sz val="9"/>
            <color indexed="81"/>
            <rFont val="Tahoma"/>
            <charset val="1"/>
          </rPr>
          <t>Mirek:</t>
        </r>
        <r>
          <rPr>
            <sz val="9"/>
            <color indexed="81"/>
            <rFont val="Tahoma"/>
            <charset val="1"/>
          </rPr>
          <t xml:space="preserve">
7-15:30</t>
        </r>
      </text>
    </comment>
    <comment ref="H95" authorId="0">
      <text>
        <r>
          <rPr>
            <b/>
            <sz val="9"/>
            <color indexed="81"/>
            <rFont val="Tahoma"/>
            <charset val="1"/>
          </rPr>
          <t>Mirek:</t>
        </r>
        <r>
          <rPr>
            <sz val="9"/>
            <color indexed="81"/>
            <rFont val="Tahoma"/>
            <charset val="1"/>
          </rPr>
          <t xml:space="preserve">
8-15</t>
        </r>
      </text>
    </comment>
    <comment ref="J95" authorId="0">
      <text>
        <r>
          <rPr>
            <b/>
            <sz val="9"/>
            <color indexed="81"/>
            <rFont val="Tahoma"/>
            <charset val="1"/>
          </rPr>
          <t>Mirek:</t>
        </r>
        <r>
          <rPr>
            <sz val="9"/>
            <color indexed="81"/>
            <rFont val="Tahoma"/>
            <charset val="1"/>
          </rPr>
          <t xml:space="preserve">
9-15 hod</t>
        </r>
      </text>
    </comment>
    <comment ref="K95" authorId="0">
      <text>
        <r>
          <rPr>
            <b/>
            <sz val="9"/>
            <color indexed="81"/>
            <rFont val="Tahoma"/>
            <charset val="1"/>
          </rPr>
          <t>Mirek:</t>
        </r>
        <r>
          <rPr>
            <sz val="9"/>
            <color indexed="81"/>
            <rFont val="Tahoma"/>
            <charset val="1"/>
          </rPr>
          <t xml:space="preserve">
pondělí až pátek 7:00-15:30 hoe</t>
        </r>
      </text>
    </comment>
    <comment ref="L95" authorId="0">
      <text>
        <r>
          <rPr>
            <b/>
            <sz val="9"/>
            <color indexed="81"/>
            <rFont val="Tahoma"/>
            <charset val="1"/>
          </rPr>
          <t>Mirek:</t>
        </r>
        <r>
          <rPr>
            <sz val="9"/>
            <color indexed="81"/>
            <rFont val="Tahoma"/>
            <charset val="1"/>
          </rPr>
          <t xml:space="preserve">
nepřetržite</t>
        </r>
      </text>
    </comment>
    <comment ref="M95" authorId="0">
      <text>
        <r>
          <rPr>
            <b/>
            <sz val="9"/>
            <color indexed="81"/>
            <rFont val="Tahoma"/>
            <charset val="1"/>
          </rPr>
          <t>Mirek:</t>
        </r>
        <r>
          <rPr>
            <sz val="9"/>
            <color indexed="81"/>
            <rFont val="Tahoma"/>
            <charset val="1"/>
          </rPr>
          <t xml:space="preserve">
poskytujeme nepřetžitě</t>
        </r>
      </text>
    </comment>
    <comment ref="N95" authorId="0">
      <text>
        <r>
          <rPr>
            <b/>
            <sz val="9"/>
            <color indexed="81"/>
            <rFont val="Tahoma"/>
            <charset val="1"/>
          </rPr>
          <t>Mirek:</t>
        </r>
        <r>
          <rPr>
            <sz val="9"/>
            <color indexed="81"/>
            <rFont val="Tahoma"/>
            <charset val="1"/>
          </rPr>
          <t xml:space="preserve">
8 -12 hod , odpoledne a vikend podle aktuálního programové nabídky</t>
        </r>
      </text>
    </comment>
    <comment ref="O95" authorId="0">
      <text>
        <r>
          <rPr>
            <b/>
            <sz val="9"/>
            <color indexed="81"/>
            <rFont val="Tahoma"/>
            <charset val="1"/>
          </rPr>
          <t>Mirek:</t>
        </r>
        <r>
          <rPr>
            <sz val="9"/>
            <color indexed="81"/>
            <rFont val="Tahoma"/>
            <charset val="1"/>
          </rPr>
          <t xml:space="preserve">
PO 9-16, UT, ST 9-16, dále pak terénu</t>
        </r>
      </text>
    </comment>
    <comment ref="P95" authorId="0">
      <text>
        <r>
          <rPr>
            <b/>
            <sz val="9"/>
            <color indexed="81"/>
            <rFont val="Tahoma"/>
            <charset val="1"/>
          </rPr>
          <t>Mirek:</t>
        </r>
        <r>
          <rPr>
            <sz val="9"/>
            <color indexed="81"/>
            <rFont val="Tahoma"/>
            <charset val="1"/>
          </rPr>
          <t xml:space="preserve">
Pá 16-18</t>
        </r>
      </text>
    </comment>
    <comment ref="Q95" authorId="0">
      <text>
        <r>
          <rPr>
            <b/>
            <sz val="9"/>
            <color indexed="81"/>
            <rFont val="Tahoma"/>
            <charset val="1"/>
          </rPr>
          <t>Mirek:</t>
        </r>
        <r>
          <rPr>
            <sz val="9"/>
            <color indexed="81"/>
            <rFont val="Tahoma"/>
            <charset val="1"/>
          </rPr>
          <t xml:space="preserve">
st 9-14 hod, dále dle dohody</t>
        </r>
      </text>
    </comment>
    <comment ref="T95" authorId="0">
      <text>
        <r>
          <rPr>
            <b/>
            <sz val="9"/>
            <color indexed="81"/>
            <rFont val="Tahoma"/>
            <family val="2"/>
            <charset val="238"/>
          </rPr>
          <t>Mirek:</t>
        </r>
        <r>
          <rPr>
            <sz val="9"/>
            <color indexed="81"/>
            <rFont val="Tahoma"/>
            <family val="2"/>
            <charset val="238"/>
          </rPr>
          <t xml:space="preserve">
nepřetržite</t>
        </r>
      </text>
    </comment>
    <comment ref="U95" authorId="0">
      <text>
        <r>
          <rPr>
            <b/>
            <sz val="9"/>
            <color indexed="81"/>
            <rFont val="Tahoma"/>
            <family val="2"/>
            <charset val="238"/>
          </rPr>
          <t>Mirek:</t>
        </r>
        <r>
          <rPr>
            <sz val="9"/>
            <color indexed="81"/>
            <rFont val="Tahoma"/>
            <family val="2"/>
            <charset val="238"/>
          </rPr>
          <t xml:space="preserve">
24hod</t>
        </r>
      </text>
    </comment>
    <comment ref="V95" authorId="0">
      <text>
        <r>
          <rPr>
            <b/>
            <sz val="9"/>
            <color indexed="81"/>
            <rFont val="Tahoma"/>
            <family val="2"/>
            <charset val="238"/>
          </rPr>
          <t>Mirek:</t>
        </r>
        <r>
          <rPr>
            <sz val="9"/>
            <color indexed="81"/>
            <rFont val="Tahoma"/>
            <family val="2"/>
            <charset val="238"/>
          </rPr>
          <t xml:space="preserve">
PO,UT 8:00-14:30
ST 8:00-17:00
CT 8:00- 14:30</t>
        </r>
      </text>
    </comment>
    <comment ref="W95" authorId="0">
      <text>
        <r>
          <rPr>
            <b/>
            <sz val="9"/>
            <color indexed="81"/>
            <rFont val="Tahoma"/>
            <family val="2"/>
            <charset val="238"/>
          </rPr>
          <t>Mirek:</t>
        </r>
        <r>
          <rPr>
            <sz val="9"/>
            <color indexed="81"/>
            <rFont val="Tahoma"/>
            <family val="2"/>
            <charset val="238"/>
          </rPr>
          <t xml:space="preserve">
7:00 - 15.00 hod</t>
        </r>
      </text>
    </comment>
    <comment ref="X95" authorId="1">
      <text>
        <r>
          <rPr>
            <b/>
            <sz val="9"/>
            <color indexed="81"/>
            <rFont val="Tahoma"/>
            <charset val="1"/>
          </rPr>
          <t>Marcela:</t>
        </r>
        <r>
          <rPr>
            <sz val="9"/>
            <color indexed="81"/>
            <rFont val="Tahoma"/>
            <charset val="1"/>
          </rPr>
          <t xml:space="preserve">
pondělí až pátek 6.30-17.00</t>
        </r>
      </text>
    </comment>
    <comment ref="Y95" authorId="1">
      <text>
        <r>
          <rPr>
            <b/>
            <sz val="9"/>
            <color indexed="81"/>
            <rFont val="Tahoma"/>
            <charset val="1"/>
          </rPr>
          <t>Marcela:</t>
        </r>
        <r>
          <rPr>
            <sz val="9"/>
            <color indexed="81"/>
            <rFont val="Tahoma"/>
            <charset val="1"/>
          </rPr>
          <t xml:space="preserve">
24 hodin 7 dní v týdnu</t>
        </r>
      </text>
    </comment>
    <comment ref="Z95" authorId="1">
      <text>
        <r>
          <rPr>
            <b/>
            <sz val="9"/>
            <color indexed="81"/>
            <rFont val="Tahoma"/>
            <charset val="1"/>
          </rPr>
          <t>Marcela:</t>
        </r>
        <r>
          <rPr>
            <sz val="9"/>
            <color indexed="81"/>
            <rFont val="Tahoma"/>
            <charset val="1"/>
          </rPr>
          <t xml:space="preserve">
24 hodin 7 dní v týdnu</t>
        </r>
      </text>
    </comment>
    <comment ref="AA95" authorId="1">
      <text>
        <r>
          <rPr>
            <b/>
            <sz val="9"/>
            <color indexed="81"/>
            <rFont val="Tahoma"/>
            <charset val="1"/>
          </rPr>
          <t>Marcela:</t>
        </r>
        <r>
          <rPr>
            <sz val="9"/>
            <color indexed="81"/>
            <rFont val="Tahoma"/>
            <charset val="1"/>
          </rPr>
          <t xml:space="preserve">
24 hodin 7 dní v týdnu</t>
        </r>
      </text>
    </comment>
    <comment ref="AB95" authorId="1">
      <text>
        <r>
          <rPr>
            <b/>
            <sz val="9"/>
            <color indexed="81"/>
            <rFont val="Tahoma"/>
            <charset val="1"/>
          </rPr>
          <t>Marcela:</t>
        </r>
        <r>
          <rPr>
            <sz val="9"/>
            <color indexed="81"/>
            <rFont val="Tahoma"/>
            <charset val="1"/>
          </rPr>
          <t xml:space="preserve">
pon - pá 6.30-15.00, sobota dovážka obědů, neděle - docházka na oběd do jídelny</t>
        </r>
      </text>
    </comment>
    <comment ref="AE95" authorId="0">
      <text>
        <r>
          <rPr>
            <b/>
            <sz val="9"/>
            <color indexed="81"/>
            <rFont val="Tahoma"/>
            <charset val="1"/>
          </rPr>
          <t>Mirek:</t>
        </r>
        <r>
          <rPr>
            <sz val="9"/>
            <color indexed="81"/>
            <rFont val="Tahoma"/>
            <charset val="1"/>
          </rPr>
          <t xml:space="preserve">
po -pá </t>
        </r>
      </text>
    </comment>
    <comment ref="AF95" authorId="0">
      <text>
        <r>
          <rPr>
            <b/>
            <sz val="9"/>
            <color indexed="81"/>
            <rFont val="Tahoma"/>
            <charset val="1"/>
          </rPr>
          <t>Mirek:</t>
        </r>
        <r>
          <rPr>
            <sz val="9"/>
            <color indexed="81"/>
            <rFont val="Tahoma"/>
            <charset val="1"/>
          </rPr>
          <t xml:space="preserve">
po - pá, 6:30-16:30</t>
        </r>
      </text>
    </comment>
    <comment ref="AG95" authorId="0">
      <text>
        <r>
          <rPr>
            <b/>
            <sz val="9"/>
            <color indexed="81"/>
            <rFont val="Tahoma"/>
            <charset val="1"/>
          </rPr>
          <t>Mirek:</t>
        </r>
        <r>
          <rPr>
            <sz val="9"/>
            <color indexed="81"/>
            <rFont val="Tahoma"/>
            <charset val="1"/>
          </rPr>
          <t xml:space="preserve">
ubytovaní non stop, ostatní služby 7:00 - 15:30</t>
        </r>
      </text>
    </comment>
    <comment ref="AH95" authorId="0">
      <text>
        <r>
          <rPr>
            <b/>
            <sz val="9"/>
            <color indexed="81"/>
            <rFont val="Tahoma"/>
            <charset val="1"/>
          </rPr>
          <t>Mirek:</t>
        </r>
        <r>
          <rPr>
            <sz val="9"/>
            <color indexed="81"/>
            <rFont val="Tahoma"/>
            <charset val="1"/>
          </rPr>
          <t xml:space="preserve">
PO-PA 9:00-16:00
UT - 12:00-16:00</t>
        </r>
      </text>
    </comment>
    <comment ref="AI95" authorId="0">
      <text>
        <r>
          <rPr>
            <b/>
            <sz val="9"/>
            <color indexed="81"/>
            <rFont val="Tahoma"/>
            <charset val="1"/>
          </rPr>
          <t>Mirek:</t>
        </r>
        <r>
          <rPr>
            <sz val="9"/>
            <color indexed="81"/>
            <rFont val="Tahoma"/>
            <charset val="1"/>
          </rPr>
          <t xml:space="preserve">
7:00-15:30</t>
        </r>
      </text>
    </comment>
    <comment ref="AJ95" authorId="0">
      <text>
        <r>
          <rPr>
            <b/>
            <sz val="9"/>
            <color indexed="81"/>
            <rFont val="Tahoma"/>
            <charset val="1"/>
          </rPr>
          <t>Mirek:</t>
        </r>
        <r>
          <rPr>
            <sz val="9"/>
            <color indexed="81"/>
            <rFont val="Tahoma"/>
            <charset val="1"/>
          </rPr>
          <t xml:space="preserve">
7:00-15:30</t>
        </r>
      </text>
    </comment>
    <comment ref="AK95" authorId="0">
      <text>
        <r>
          <rPr>
            <b/>
            <sz val="9"/>
            <color indexed="81"/>
            <rFont val="Tahoma"/>
            <charset val="1"/>
          </rPr>
          <t>Mirek:</t>
        </r>
        <r>
          <rPr>
            <sz val="9"/>
            <color indexed="81"/>
            <rFont val="Tahoma"/>
            <charset val="1"/>
          </rPr>
          <t xml:space="preserve">
7:00-15:30</t>
        </r>
      </text>
    </comment>
    <comment ref="K109" authorId="0">
      <text>
        <r>
          <rPr>
            <b/>
            <sz val="9"/>
            <color indexed="81"/>
            <rFont val="Tahoma"/>
            <charset val="1"/>
          </rPr>
          <t>Mirek:</t>
        </r>
        <r>
          <rPr>
            <sz val="9"/>
            <color indexed="81"/>
            <rFont val="Tahoma"/>
            <charset val="1"/>
          </rPr>
          <t xml:space="preserve">
denní</t>
        </r>
      </text>
    </comment>
    <comment ref="L109" authorId="0">
      <text>
        <r>
          <rPr>
            <b/>
            <sz val="9"/>
            <color indexed="81"/>
            <rFont val="Tahoma"/>
            <charset val="1"/>
          </rPr>
          <t>Mirek:</t>
        </r>
        <r>
          <rPr>
            <sz val="9"/>
            <color indexed="81"/>
            <rFont val="Tahoma"/>
            <charset val="1"/>
          </rPr>
          <t xml:space="preserve">
denní</t>
        </r>
      </text>
    </comment>
    <comment ref="M109" authorId="0">
      <text>
        <r>
          <rPr>
            <b/>
            <sz val="9"/>
            <color indexed="81"/>
            <rFont val="Tahoma"/>
            <charset val="1"/>
          </rPr>
          <t>Mirek:</t>
        </r>
        <r>
          <rPr>
            <sz val="9"/>
            <color indexed="81"/>
            <rFont val="Tahoma"/>
            <charset val="1"/>
          </rPr>
          <t xml:space="preserve">
denní</t>
        </r>
      </text>
    </comment>
    <comment ref="O109" authorId="0">
      <text>
        <r>
          <rPr>
            <b/>
            <sz val="9"/>
            <color indexed="81"/>
            <rFont val="Tahoma"/>
            <charset val="1"/>
          </rPr>
          <t>Mirek:</t>
        </r>
        <r>
          <rPr>
            <sz val="9"/>
            <color indexed="81"/>
            <rFont val="Tahoma"/>
            <charset val="1"/>
          </rPr>
          <t xml:space="preserve">
rok</t>
        </r>
      </text>
    </comment>
    <comment ref="W109" authorId="0">
      <text>
        <r>
          <rPr>
            <b/>
            <sz val="9"/>
            <color indexed="81"/>
            <rFont val="Tahoma"/>
            <family val="2"/>
            <charset val="238"/>
          </rPr>
          <t>Mirek:</t>
        </r>
        <r>
          <rPr>
            <sz val="9"/>
            <color indexed="81"/>
            <rFont val="Tahoma"/>
            <family val="2"/>
            <charset val="238"/>
          </rPr>
          <t xml:space="preserve">
rok</t>
        </r>
      </text>
    </comment>
    <comment ref="M110" authorId="0">
      <text>
        <r>
          <rPr>
            <b/>
            <sz val="9"/>
            <color indexed="81"/>
            <rFont val="Tahoma"/>
            <charset val="1"/>
          </rPr>
          <t>Mirek:</t>
        </r>
        <r>
          <rPr>
            <sz val="9"/>
            <color indexed="81"/>
            <rFont val="Tahoma"/>
            <charset val="1"/>
          </rPr>
          <t xml:space="preserve">
denní</t>
        </r>
      </text>
    </comment>
    <comment ref="W110" authorId="0">
      <text>
        <r>
          <rPr>
            <b/>
            <sz val="9"/>
            <color indexed="81"/>
            <rFont val="Tahoma"/>
            <family val="2"/>
            <charset val="238"/>
          </rPr>
          <t>Mirek:</t>
        </r>
        <r>
          <rPr>
            <sz val="9"/>
            <color indexed="81"/>
            <rFont val="Tahoma"/>
            <family val="2"/>
            <charset val="238"/>
          </rPr>
          <t xml:space="preserve">
rok</t>
        </r>
      </text>
    </comment>
    <comment ref="M111" authorId="0">
      <text>
        <r>
          <rPr>
            <b/>
            <sz val="9"/>
            <color indexed="81"/>
            <rFont val="Tahoma"/>
            <charset val="1"/>
          </rPr>
          <t>Mirek:</t>
        </r>
        <r>
          <rPr>
            <sz val="9"/>
            <color indexed="81"/>
            <rFont val="Tahoma"/>
            <charset val="1"/>
          </rPr>
          <t xml:space="preserve">
denní</t>
        </r>
      </text>
    </comment>
    <comment ref="O113" authorId="0">
      <text>
        <r>
          <rPr>
            <b/>
            <sz val="9"/>
            <color indexed="81"/>
            <rFont val="Tahoma"/>
            <charset val="1"/>
          </rPr>
          <t>Mirek:</t>
        </r>
        <r>
          <rPr>
            <sz val="9"/>
            <color indexed="81"/>
            <rFont val="Tahoma"/>
            <charset val="1"/>
          </rPr>
          <t xml:space="preserve">
rok</t>
        </r>
      </text>
    </comment>
    <comment ref="B122" authorId="1">
      <text>
        <r>
          <rPr>
            <b/>
            <sz val="9"/>
            <color indexed="81"/>
            <rFont val="Tahoma"/>
            <charset val="1"/>
          </rPr>
          <t>Marcela:</t>
        </r>
        <r>
          <rPr>
            <sz val="9"/>
            <color indexed="81"/>
            <rFont val="Tahoma"/>
            <charset val="1"/>
          </rPr>
          <t xml:space="preserve">
ročně 75 x, soukr. Tel.</t>
        </r>
      </text>
    </comment>
    <comment ref="E125" authorId="0">
      <text>
        <r>
          <rPr>
            <b/>
            <sz val="9"/>
            <color indexed="81"/>
            <rFont val="Tahoma"/>
            <charset val="1"/>
          </rPr>
          <t>Mirek:</t>
        </r>
        <r>
          <rPr>
            <sz val="9"/>
            <color indexed="81"/>
            <rFont val="Tahoma"/>
            <charset val="1"/>
          </rPr>
          <t xml:space="preserve">
30 min jednání, - 2 max.okamžitá kapacita 1x osotní a 1x telefonická</t>
        </r>
      </text>
    </comment>
    <comment ref="K147" authorId="0">
      <text>
        <r>
          <rPr>
            <b/>
            <sz val="9"/>
            <color indexed="81"/>
            <rFont val="Tahoma"/>
            <charset val="1"/>
          </rPr>
          <t>Mirek:</t>
        </r>
        <r>
          <rPr>
            <sz val="9"/>
            <color indexed="81"/>
            <rFont val="Tahoma"/>
            <charset val="1"/>
          </rPr>
          <t xml:space="preserve">
dovážka obědů, OCH -HB, osobní asistence, domáci hsopicová péče, občanská poradna</t>
        </r>
      </text>
    </comment>
    <comment ref="L147" authorId="0">
      <text>
        <r>
          <rPr>
            <b/>
            <sz val="9"/>
            <color indexed="81"/>
            <rFont val="Tahoma"/>
            <charset val="1"/>
          </rPr>
          <t>Mirek:</t>
        </r>
        <r>
          <rPr>
            <sz val="9"/>
            <color indexed="81"/>
            <rFont val="Tahoma"/>
            <charset val="1"/>
          </rPr>
          <t xml:space="preserve">
charita HB, hospice</t>
        </r>
      </text>
    </comment>
    <comment ref="M147" authorId="0">
      <text>
        <r>
          <rPr>
            <b/>
            <sz val="9"/>
            <color indexed="81"/>
            <rFont val="Tahoma"/>
            <charset val="1"/>
          </rPr>
          <t>Mirek:</t>
        </r>
        <r>
          <rPr>
            <sz val="9"/>
            <color indexed="81"/>
            <rFont val="Tahoma"/>
            <charset val="1"/>
          </rPr>
          <t xml:space="preserve">
charita HB, hospice</t>
        </r>
      </text>
    </comment>
    <comment ref="R147" authorId="0">
      <text>
        <r>
          <rPr>
            <b/>
            <sz val="9"/>
            <color indexed="81"/>
            <rFont val="Tahoma"/>
            <charset val="1"/>
          </rPr>
          <t>Mirek:</t>
        </r>
        <r>
          <rPr>
            <sz val="9"/>
            <color indexed="81"/>
            <rFont val="Tahoma"/>
            <charset val="1"/>
          </rPr>
          <t xml:space="preserve">
psychiatrická léčebna</t>
        </r>
      </text>
    </comment>
    <comment ref="S147" authorId="0">
      <text>
        <r>
          <rPr>
            <b/>
            <sz val="9"/>
            <color indexed="81"/>
            <rFont val="Tahoma"/>
            <charset val="1"/>
          </rPr>
          <t>Mirek:</t>
        </r>
        <r>
          <rPr>
            <sz val="9"/>
            <color indexed="81"/>
            <rFont val="Tahoma"/>
            <charset val="1"/>
          </rPr>
          <t xml:space="preserve">
psychiatrická léčebna</t>
        </r>
      </text>
    </comment>
    <comment ref="T147" authorId="0">
      <text>
        <r>
          <rPr>
            <b/>
            <sz val="9"/>
            <color indexed="81"/>
            <rFont val="Tahoma"/>
            <charset val="1"/>
          </rPr>
          <t>Mirek:</t>
        </r>
        <r>
          <rPr>
            <sz val="9"/>
            <color indexed="81"/>
            <rFont val="Tahoma"/>
            <charset val="1"/>
          </rPr>
          <t xml:space="preserve">
psychiatrická léčebna</t>
        </r>
      </text>
    </comment>
    <comment ref="V147" authorId="0">
      <text>
        <r>
          <rPr>
            <b/>
            <sz val="9"/>
            <color indexed="81"/>
            <rFont val="Tahoma"/>
            <family val="2"/>
            <charset val="238"/>
          </rPr>
          <t>Mirek:</t>
        </r>
        <r>
          <rPr>
            <sz val="9"/>
            <color indexed="81"/>
            <rFont val="Tahoma"/>
            <family val="2"/>
            <charset val="238"/>
          </rPr>
          <t xml:space="preserve">
MU,SSP,STP,Fokus...</t>
        </r>
      </text>
    </comment>
    <comment ref="W147" authorId="0">
      <text>
        <r>
          <rPr>
            <b/>
            <sz val="9"/>
            <color indexed="81"/>
            <rFont val="Tahoma"/>
            <family val="2"/>
            <charset val="238"/>
          </rPr>
          <t>Mirek:</t>
        </r>
        <r>
          <rPr>
            <sz val="9"/>
            <color indexed="81"/>
            <rFont val="Tahoma"/>
            <family val="2"/>
            <charset val="238"/>
          </rPr>
          <t xml:space="preserve">
fokus...</t>
        </r>
      </text>
    </comment>
    <comment ref="AG147" authorId="0">
      <text>
        <r>
          <rPr>
            <b/>
            <sz val="9"/>
            <color indexed="81"/>
            <rFont val="Tahoma"/>
            <charset val="1"/>
          </rPr>
          <t>Mirek:</t>
        </r>
        <r>
          <rPr>
            <sz val="9"/>
            <color indexed="81"/>
            <rFont val="Tahoma"/>
            <charset val="1"/>
          </rPr>
          <t xml:space="preserve">
advokatní kancelář, autoškola, azylové ubytování pro muže, fokus, oblastní charita….</t>
        </r>
      </text>
    </comment>
    <comment ref="AH147" authorId="0">
      <text>
        <r>
          <rPr>
            <b/>
            <sz val="9"/>
            <color indexed="81"/>
            <rFont val="Tahoma"/>
            <charset val="1"/>
          </rPr>
          <t>Mirek:</t>
        </r>
        <r>
          <rPr>
            <sz val="9"/>
            <color indexed="81"/>
            <rFont val="Tahoma"/>
            <charset val="1"/>
          </rPr>
          <t xml:space="preserve">
veřejných knihoven KKV</t>
        </r>
      </text>
    </comment>
    <comment ref="AI147" authorId="0">
      <text>
        <r>
          <rPr>
            <b/>
            <sz val="9"/>
            <color indexed="81"/>
            <rFont val="Tahoma"/>
            <charset val="1"/>
          </rPr>
          <t>Mirek:</t>
        </r>
        <r>
          <rPr>
            <sz val="9"/>
            <color indexed="81"/>
            <rFont val="Tahoma"/>
            <charset val="1"/>
          </rPr>
          <t xml:space="preserve">
chráněné bydlení, dílny, tým podpory v zame., socialne terapeutická dílna</t>
        </r>
      </text>
    </comment>
    <comment ref="AJ147" authorId="0">
      <text>
        <r>
          <rPr>
            <b/>
            <sz val="9"/>
            <color indexed="81"/>
            <rFont val="Tahoma"/>
            <charset val="1"/>
          </rPr>
          <t>Mirek:</t>
        </r>
        <r>
          <rPr>
            <sz val="9"/>
            <color indexed="81"/>
            <rFont val="Tahoma"/>
            <charset val="1"/>
          </rPr>
          <t xml:space="preserve">
chráněné bydlení, dílny, tým podpory v zame., socialne terapeutická dílna</t>
        </r>
      </text>
    </comment>
    <comment ref="AK147" authorId="0">
      <text>
        <r>
          <rPr>
            <b/>
            <sz val="9"/>
            <color indexed="81"/>
            <rFont val="Tahoma"/>
            <charset val="1"/>
          </rPr>
          <t>Mirek:</t>
        </r>
        <r>
          <rPr>
            <sz val="9"/>
            <color indexed="81"/>
            <rFont val="Tahoma"/>
            <charset val="1"/>
          </rPr>
          <t xml:space="preserve">
chráněné bydlení, dílny, tým podpory v zame., socialne terapeutická dílna</t>
        </r>
      </text>
    </comment>
    <comment ref="AH160" authorId="0">
      <text>
        <r>
          <rPr>
            <b/>
            <sz val="9"/>
            <color indexed="81"/>
            <rFont val="Tahoma"/>
            <charset val="1"/>
          </rPr>
          <t>Mirek:</t>
        </r>
        <r>
          <rPr>
            <sz val="9"/>
            <color indexed="81"/>
            <rFont val="Tahoma"/>
            <charset val="1"/>
          </rPr>
          <t xml:space="preserve">
setkávání, vzdělávání, zábava, vypište volný čas</t>
        </r>
      </text>
    </comment>
  </commentList>
</comments>
</file>

<file path=xl/sharedStrings.xml><?xml version="1.0" encoding="utf-8"?>
<sst xmlns="http://schemas.openxmlformats.org/spreadsheetml/2006/main" count="897" uniqueCount="258">
  <si>
    <t>A1 Jak jste spokojeni s vybavením vašeho zařízení? Odpovězte jako ve škole známkou 1-5</t>
  </si>
  <si>
    <t>Budova – stavba</t>
  </si>
  <si>
    <t>Vybavení interiéru</t>
  </si>
  <si>
    <t>Rehabilitační pomůcky</t>
  </si>
  <si>
    <t>Kompenzační pomůcky</t>
  </si>
  <si>
    <t>Knihovna</t>
  </si>
  <si>
    <t>Automobily pro rozvoz uživatelů</t>
  </si>
  <si>
    <t>Projekční a reprodukční technika</t>
  </si>
  <si>
    <t>Ostatní - co cítíte jako relevantní</t>
  </si>
  <si>
    <t>A2 Jak se o vašich službách mohou lidé dozvědět?</t>
  </si>
  <si>
    <t>Odbor sociálních věcí MěÚ</t>
  </si>
  <si>
    <t>Psychiatrická léčebna</t>
  </si>
  <si>
    <t>Kluby důchodců</t>
  </si>
  <si>
    <t>Základní a střední školy</t>
  </si>
  <si>
    <t>Městské informační centrum</t>
  </si>
  <si>
    <t xml:space="preserve">vlastní webová stránka </t>
  </si>
  <si>
    <t>propagační materiály(letáčky, brožury apod.)</t>
  </si>
  <si>
    <t>PR články v regionálních tiskovinách</t>
  </si>
  <si>
    <t xml:space="preserve">jinak, vypište </t>
  </si>
  <si>
    <t xml:space="preserve"> Lékaři</t>
  </si>
  <si>
    <t xml:space="preserve">A3 S jakými překážkami, výzvami se v poskytování služby potýkáte? </t>
  </si>
  <si>
    <t>státní dotace (ministerstvo)</t>
  </si>
  <si>
    <t>příspěvky kraje</t>
  </si>
  <si>
    <t>příspěvky města</t>
  </si>
  <si>
    <t>sponzorské dary</t>
  </si>
  <si>
    <t>evropské fondy</t>
  </si>
  <si>
    <t>úhrady od klientů</t>
  </si>
  <si>
    <t>veřejné sbírky</t>
  </si>
  <si>
    <t>soukromé dary</t>
  </si>
  <si>
    <t>granty</t>
  </si>
  <si>
    <t>jiné vypište</t>
  </si>
  <si>
    <t>A5 Popište v několika větách rozvojový plán organizace na dobu následujících 5 let</t>
  </si>
  <si>
    <t>Projekty, které nejsou registrovány</t>
  </si>
  <si>
    <t>Název organizace</t>
  </si>
  <si>
    <t>Počet zaměstnanců celkem</t>
  </si>
  <si>
    <t>personál v přímé péči</t>
  </si>
  <si>
    <t>provozní personál</t>
  </si>
  <si>
    <t>dobrovolníci</t>
  </si>
  <si>
    <t>jiní</t>
  </si>
  <si>
    <t>Svaz postižených civilizačními chorobami</t>
  </si>
  <si>
    <t>Název služby</t>
  </si>
  <si>
    <t>Popis služby</t>
  </si>
  <si>
    <t xml:space="preserve">A1 Odkud jsou vaši stávající klienti? </t>
  </si>
  <si>
    <t>Havlíčkův Brod</t>
  </si>
  <si>
    <t>Poděbaby</t>
  </si>
  <si>
    <t>Svatý Kříž</t>
  </si>
  <si>
    <t>Šmolovy</t>
  </si>
  <si>
    <t>Mírovka</t>
  </si>
  <si>
    <t>jiné obce</t>
  </si>
  <si>
    <t>kraj Vysočina</t>
  </si>
  <si>
    <t>odjinud</t>
  </si>
  <si>
    <t>nelze určit</t>
  </si>
  <si>
    <t>A2 odkdy tuto službu poskytujete?</t>
  </si>
  <si>
    <t>datum</t>
  </si>
  <si>
    <t>A3 Cílové skupiny, kterým je služba poskytována</t>
  </si>
  <si>
    <t>děti a mládež</t>
  </si>
  <si>
    <t>senioři</t>
  </si>
  <si>
    <t>osoby s duševním onemocněním</t>
  </si>
  <si>
    <t>osoby s mentálním onemocněním</t>
  </si>
  <si>
    <t>osoby se zdravotním postižením</t>
  </si>
  <si>
    <t>osoby s kombinovaným postižením</t>
  </si>
  <si>
    <t>osoby ohrožené závislostí</t>
  </si>
  <si>
    <t>osoby v sociální krizi a nouzi</t>
  </si>
  <si>
    <t>osoby společensky nepřízpusobivé</t>
  </si>
  <si>
    <t>invalidní důchodci</t>
  </si>
  <si>
    <t>etnické skupiny</t>
  </si>
  <si>
    <t>rodiny</t>
  </si>
  <si>
    <t>matky s dětmi</t>
  </si>
  <si>
    <t>nezaměstnaní</t>
  </si>
  <si>
    <t>jiné</t>
  </si>
  <si>
    <t>A4 Jaké je věkové složení stávajících uživatelů?</t>
  </si>
  <si>
    <t>do 7 let</t>
  </si>
  <si>
    <t>8 - 15 let</t>
  </si>
  <si>
    <t>16 - 25 let</t>
  </si>
  <si>
    <t>19 - 25 let</t>
  </si>
  <si>
    <t>26 - 39 let</t>
  </si>
  <si>
    <t>40 - 65 let</t>
  </si>
  <si>
    <t>65 - 70 let</t>
  </si>
  <si>
    <t>70 - 79 let</t>
  </si>
  <si>
    <t>80 a více</t>
  </si>
  <si>
    <t>A5 Poměr klientů podle pohlaví</t>
  </si>
  <si>
    <t>ženy/dívky</t>
  </si>
  <si>
    <t>muži/chlapci</t>
  </si>
  <si>
    <t>A6 Služba je poskytována?</t>
  </si>
  <si>
    <t>rezidenčně</t>
  </si>
  <si>
    <t>ambulantně</t>
  </si>
  <si>
    <t>v terénu</t>
  </si>
  <si>
    <t>v domácnosti</t>
  </si>
  <si>
    <t>jedná se o klubovou službu</t>
  </si>
  <si>
    <t>jinak</t>
  </si>
  <si>
    <t>A7 Jaká je provozní doba?</t>
  </si>
  <si>
    <t>A8 Typ služby:</t>
  </si>
  <si>
    <t>zcela hradí klient</t>
  </si>
  <si>
    <t>klient se finančně podílí</t>
  </si>
  <si>
    <t>je zcela zdarma</t>
  </si>
  <si>
    <t>A9 Jsou daná jasná kritéria, která musí uživatrel splnit,aby mohl službu užívat ?</t>
  </si>
  <si>
    <t>ano</t>
  </si>
  <si>
    <t>ne</t>
  </si>
  <si>
    <t>A10 Kapacita rok 2011</t>
  </si>
  <si>
    <t>Počet lůžek</t>
  </si>
  <si>
    <t>kapacita</t>
  </si>
  <si>
    <t xml:space="preserve">využito </t>
  </si>
  <si>
    <t>čekající</t>
  </si>
  <si>
    <t>Počet klientů</t>
  </si>
  <si>
    <t>Počet kontaktů</t>
  </si>
  <si>
    <t>Počet návštěv</t>
  </si>
  <si>
    <t>Počet tlf.kontaktů</t>
  </si>
  <si>
    <t>Počet akcí</t>
  </si>
  <si>
    <t xml:space="preserve">A11 Jak je v současnosti poskytování služby zabezpečeno personálně?     </t>
  </si>
  <si>
    <t>přímá péče</t>
  </si>
  <si>
    <t>počet pracovníků</t>
  </si>
  <si>
    <t>kvalifikovaní</t>
  </si>
  <si>
    <t>A12 Místo poskytování služby</t>
  </si>
  <si>
    <t>v prostorech patřících poskytovateli</t>
  </si>
  <si>
    <t>v prostorech patřících zřizovateli</t>
  </si>
  <si>
    <t>v prostorech pronajatých za tržní nájemmé</t>
  </si>
  <si>
    <t>v prostorech pronajatých za zvýhodněné nájemné</t>
  </si>
  <si>
    <t>A13 Existuje návaznost na poskytovanou službu?</t>
  </si>
  <si>
    <t>nevím</t>
  </si>
  <si>
    <t>A14 Pokud existuje, napište</t>
  </si>
  <si>
    <t>informovatnost</t>
  </si>
  <si>
    <t>poradenství</t>
  </si>
  <si>
    <t>péče o vlastní osobu</t>
  </si>
  <si>
    <t>vedení domácnosti</t>
  </si>
  <si>
    <t>ubytování/bydlení</t>
  </si>
  <si>
    <t>stravovací služby</t>
  </si>
  <si>
    <t>aktivity</t>
  </si>
  <si>
    <t>bezpečnost</t>
  </si>
  <si>
    <t>finance</t>
  </si>
  <si>
    <t>rehabilitace</t>
  </si>
  <si>
    <t>komunikace v komunitě</t>
  </si>
  <si>
    <t>A16 Hodnocení kvality služby</t>
  </si>
  <si>
    <t>Existuje vnitřní systém sledování kvality poskytovaných služeb?</t>
  </si>
  <si>
    <t>Jsou zavedeny standardy  kvality služeb podle vnitřního řádu?</t>
  </si>
  <si>
    <t>Jsou zavedeny standardy  kvality služeb podle MPSV?</t>
  </si>
  <si>
    <t>A17 Je zjiš´tovaná zpětná vazba od klientů?</t>
  </si>
  <si>
    <t>Formou dotazníků, nebo rozhovorů</t>
  </si>
  <si>
    <t>Pokud byla zjišťována, tak kdy naposledy</t>
  </si>
  <si>
    <t>A18 Celkové plánované náklady na poskytování služby v roce 2011</t>
  </si>
  <si>
    <t>Poradenství</t>
  </si>
  <si>
    <t>Suchá</t>
  </si>
  <si>
    <t>A15 Co je z Vašeho pohledu jakožto poskytovatele pro Vaše klienty nejdůležitější? 1-5</t>
  </si>
  <si>
    <t>Svaz tělesně postižených v ČR</t>
  </si>
  <si>
    <t>Svaz diabetiků</t>
  </si>
  <si>
    <t>Oblastní charita</t>
  </si>
  <si>
    <t>Občanská poradna HB</t>
  </si>
  <si>
    <t>Charitní pečovatelská služba</t>
  </si>
  <si>
    <t>Domáci hospicová péče</t>
  </si>
  <si>
    <t>Centrum osobní asistence</t>
  </si>
  <si>
    <t>Odborné sociální poradenství</t>
  </si>
  <si>
    <t>Sociálně aktivizační služby</t>
  </si>
  <si>
    <t>Tlumočnické služby</t>
  </si>
  <si>
    <t>1483 R, 1462 D</t>
  </si>
  <si>
    <t>Domov důchodců Ždírec</t>
  </si>
  <si>
    <t>Domov pro seniory</t>
  </si>
  <si>
    <t>Domov se zvláštním režimem</t>
  </si>
  <si>
    <t>Domov pro seniory HB</t>
  </si>
  <si>
    <t>Sociální poradenství</t>
  </si>
  <si>
    <t>Psychiatrická léčebna HB</t>
  </si>
  <si>
    <t>Poskytované služby dle zákona č.108/2006 Sb.</t>
  </si>
  <si>
    <t>?</t>
  </si>
  <si>
    <t>Roska HB</t>
  </si>
  <si>
    <t>Nemocnie HB</t>
  </si>
  <si>
    <t>ÚSVIT- zařízení SPMP HB</t>
  </si>
  <si>
    <t>Chráněné bydlení</t>
  </si>
  <si>
    <t>Denní stacionář</t>
  </si>
  <si>
    <t>Centrum J.J.Pestalozziho</t>
  </si>
  <si>
    <t>Dům na půl cesty</t>
  </si>
  <si>
    <t>Krajská knihovna Vysočiny</t>
  </si>
  <si>
    <t>odd pro handicopované čtenáře</t>
  </si>
  <si>
    <t>Fokus Vysočina</t>
  </si>
  <si>
    <t>Komunitní tým</t>
  </si>
  <si>
    <t>Počet hod. konzultací</t>
  </si>
  <si>
    <t>Socialne terapeutická dílna</t>
  </si>
  <si>
    <t xml:space="preserve">Sociální služby města </t>
  </si>
  <si>
    <t>Pečovateská služba</t>
  </si>
  <si>
    <t>MC Zvoneček</t>
  </si>
  <si>
    <t>nemocnice &amp; psychiatrická léčebna</t>
  </si>
  <si>
    <t>Ostatní</t>
  </si>
  <si>
    <t>Celkem</t>
  </si>
  <si>
    <t>příspěvky zřizovatele</t>
  </si>
  <si>
    <t>Zdravotně sociální servis
 pacientům PL</t>
  </si>
  <si>
    <t>SNN v ČR KO Vysočina</t>
  </si>
  <si>
    <t>A4 Celkové předpokládané příjmy v %</t>
  </si>
  <si>
    <t>Charitní 
pečovatelská
 služba</t>
  </si>
  <si>
    <t>Domáci 
hospicová 
péče</t>
  </si>
  <si>
    <t>Centrum 
osobní 
asistence</t>
  </si>
  <si>
    <t>Odborné 
sociální 
poradenství</t>
  </si>
  <si>
    <t>Sociálně
aktivizační
služby</t>
  </si>
  <si>
    <t>Tlumočnické
 služby</t>
  </si>
  <si>
    <t>Domov
pro
seniory</t>
  </si>
  <si>
    <t>Domov se 
zvláštním
režimem</t>
  </si>
  <si>
    <t>Domov
pro seniory</t>
  </si>
  <si>
    <t>Domov pro
seniory HB</t>
  </si>
  <si>
    <t>Domov se 
zvláštním režimem</t>
  </si>
  <si>
    <t>Občanská 
poradna HB</t>
  </si>
  <si>
    <t>Sociální 
poradenství</t>
  </si>
  <si>
    <t>Psychiatrická
 léčebna HB</t>
  </si>
  <si>
    <t>Domov se 
zvláštním 
režimem</t>
  </si>
  <si>
    <t>Pečovateská 
služba</t>
  </si>
  <si>
    <t>Odlehčovací 
pobytová
 služba</t>
  </si>
  <si>
    <t>Socialne
terapeutická
dílna</t>
  </si>
  <si>
    <t>Chráněné 
bydlení</t>
  </si>
  <si>
    <t>Komunitní
tým</t>
  </si>
  <si>
    <t>odd pro 
handicopované 
čtenáře</t>
  </si>
  <si>
    <t>Krajská knihovna 
Vysočiny</t>
  </si>
  <si>
    <t>centrum pro 
zdrav.pos.</t>
  </si>
  <si>
    <t>centrum pro
 zdrav.pos.</t>
  </si>
  <si>
    <t>Centrum 
J.J.Pestalozziho</t>
  </si>
  <si>
    <t>Malou ochotou o informovanost veřejnostki cestou městkých
 a obecních úřadů, nejistotou stran financovaná služeb a příspevků od měst a obcí prostorové problémy u projektů typu stacionáře, chráněné dílny atp.</t>
  </si>
  <si>
    <t>Intenzivnější provázanost zdravotních a social. Služeb hlavně v rovině domáci
paliativní péče, větší důraz na preventivní projekty: nový projekt
nízkoprahového centra pro mládež, Intenzivnejší splupráce s rodinami malých dětí v rámci projektu mateřského centra aktivizačních služeb pro rodinu, větší informovanost veřejnosti o projektech formou spolupráce s městem a obcemi a mediální cestou . zvyšovaní kvality služeb formou stáleho  vzdělávání pracovníků v příme péči.</t>
  </si>
  <si>
    <t>platby uživatelů - chybí ákon,  který by upravoval nutnost plateb od uživatelů, někteří mají velké finanční částky, které nelze zahrnout do plateb, dále poměrne velká zátež v písemném zpracování všech možných postupů a pravidel, omezený fin. rozpočet, obecný přístup a povědomá o živote seniorů.</t>
  </si>
  <si>
    <r>
      <t xml:space="preserve">DD Ždírec se vrací do svého nově 
rekonstruovaného </t>
    </r>
    <r>
      <rPr>
        <sz val="11"/>
        <rFont val="Calibri"/>
        <family val="2"/>
        <charset val="238"/>
        <scheme val="minor"/>
      </rPr>
      <t>sídla</t>
    </r>
  </si>
  <si>
    <t>Odborné sociální poradenství je ze zákona poskytováno bezplatně a tak sháníme každoročne finanční zdroje na nákup kompezačních pomůcek a na zajištění aktivit pro sluchově postižené, které jsou převažně pro osoby s praktickou hluchotou jediným kontaktem se společenským prostředím.</t>
  </si>
  <si>
    <t>Cílem je i nadále budovat a rozvíjet dobře fungujíci
 poradnu reagující na potřeby sluchově postižených , jejich rodin a přátel. Byt vyhledávány pro svoji profesionalitu, efektivitu a kvalitu služeb. Zvýšit finanční stabilitu SNN V ČR OV Havl. Brodu a zvádnout způsob vícezdrojového financování.</t>
  </si>
  <si>
    <t>Rozšíření poskytovaných 
služeb odb.poradenství zvýšením odbornosti soc..pracovníků a to formou dalšího vzdělávaní osobám nedoslýchavým a zrakově postiženým, a to v odborném sociálním poradenství týkajících se hlavně kompenzačních pomůcek. Zajistit časovou dostupnost poskytovaných služeb s přihlédnutím na požadavky klientů, a personální zajištění služeb. Další rozšiřovací služeb - dle požadavků klientů, rozšíření sortimentu půjčovny.</t>
  </si>
  <si>
    <t>Udžet stávající nabídku
psychorekondičních pobytů a sociálních služeb pro členy a i jejich rodinné příslušníky, umožnit tyto aktivity i nečlenům s onemocněním RS</t>
  </si>
  <si>
    <t>nedostatok financí,
chybí dobrovolníci</t>
  </si>
  <si>
    <t>Neochota hlubší a konstruktivní
spolupráce představitelů Města Havličkův Brod.</t>
  </si>
  <si>
    <t>Dokončení rekonstrukce budovy
Města HB, rozšíření lůžek služby
 chráněné bydlení, uplná bezbáriérovost objektu.</t>
  </si>
  <si>
    <t>Není vypracován 
končí volební období</t>
  </si>
  <si>
    <t>nezájem lidi
o práci v organizaci, která je bezplatná nezájem sponzorů finančně podporovat zdravotně postižené</t>
  </si>
  <si>
    <t>Oslovit Městské a Obecní úřady 
v blízkém okolí Havličkova Brodu a redakce místních novin v těchto vytipovaných lokalitách o zveřejnění naši činnosti ve prospěch diabetiku a lidi diabetem ohrožených, aby využili služeb, které poskytujeme. Náš cíl - rozšířit členskou základnu o všechny věkové kategorie.</t>
  </si>
  <si>
    <t>Centrum pro  zdravotně 
postižené kraje Vysočina</t>
  </si>
  <si>
    <t>Nedostatek vlastních finanč. Prostředků na
 akce většího rozsahu, např. veřejné měření glykémie , cholesterolu. Zařízení a úhrada provozu internetu z prostředků města nebo kraje Vysočina. Internet by sloužil jako elektronická kancelář - rýchla komunikace, vyčerpavající informace pro činnost.</t>
  </si>
  <si>
    <t>Poskytujeme služby ve 
starších budovách, což je
 sice velmi příjemné z hlediska prostředí, ale potýkáme se s velkým nedostatkem prostoru. Prostorové podmínky jsou pro nás zcela limitující.</t>
  </si>
  <si>
    <t>Organizace by měla převzít
k provozování novou budovu v areálu On s cca 44 lůžky. Zde by mělo dojít k vytvoření několika hospicových pokojů. Zároveň se ale organizace bude snažit o snížení kapacity stávajíchích dvou objektů tak, aby se zlepšily prostorové podmínky na pokojích, které jsou v současné době neúnosné. Z ekonomických důvodů není možné okamžité snížení kapacity, plánujeme postuponé snižování v průběhu 5-10 let. Budeme se snažit o získání další budoby v areálu ON, která by pomohla zvýšit naši celkovou kapacitu a přitom jsme mohli dále snižovat kapacitu stávajících objektů.</t>
  </si>
  <si>
    <t>Udržet vysokou odbornou způsobilost
 zdravotnického personálu pro poskytovaní zdravotních i souvisejíchích zdr.socil služeb pro závažné duševně nemocné osoby. Investičně zajistit zvyšování kvality hotelových služeb pacientům při hospitalizaci. Implementovat očekávané právní změny pravidel pro poskytování zdravotních služeb v ČR. Udžet ekonomickou stabilitu organizace.</t>
  </si>
  <si>
    <t>Nespolupráce resortů zdravotnictví
 a sociální péče - vzájemná malá informovanost. Vzhledem k velikosti spádového území léčebny (1,2 mil. Obyvatel - celý Pardubický kraj a Královahradecký kraj, část Středočeského kraje, Kraj Vysočina pouze okrajově - zejména okres Havlíčkův Brod) je zřetelný rozdílný přístup jednotlivých obcí a odborníků v terénu k sociální problematice duševně nemocných osob. Jsou zjevné stále přežívající negativní streotypy v přístupu k lidem s duševním onemocněním.</t>
  </si>
  <si>
    <t>zvýšené nároky na poskytovatele služeb z hlediska standardů 
kvality sociálních služeb, které se odráží též v oblasti personální oblasti. Poskytovatel řeší vysokou poptávku ze stran zájemců o poskytované pobytové služby a to domov pro seniory, odlehčovací pobytovou službu, domov se zvláštním režimem. poskytovatel řeší problémy v oblasti vykazovaní ošetřovatelských výkonů na ZP, tento problém se řeší na celostátní úrovni v rámci ASPSS. Rozšíření ošetřovatelské péče do terénních služeb - uzavření smlouvy se ZP.</t>
  </si>
  <si>
    <t>Poskytovatel SSMHN plánuje rozvoj terénních a ambulantních služeb
 nejenom ve městě Havlíčkův Brod, ale i v regionu Havlíčkobrodska, na základe poptávky ze stran obcí v regionu a uzavřených smluv se starosty obcí. Dalším cílem rozvoje organizace je zvyšování informovanostii o jednotlivých poskytovaných službách. dále spoluprace se zdravotními pojišťovnami a poskytovat uživatelům služeb nejenom sociální služby, ale také zdravotní (ošetrovatelské) služby v terénu. poskytovatel rozvíjí své služby s cílem poskytovat kvalitní, efektivní a bezpečné sociální služby svým uživatelům sociálních služeb. poskytovatel rozvíjí své služby v souladu s poptávkou ze strany zájemců o sociální služby.</t>
  </si>
  <si>
    <t>může se snížit zájem 
o poskytované služby, nedostatočná nabídka následných poskytovaných služeb, rizika spojená s financovaním.</t>
  </si>
  <si>
    <t>bežené problémy týkající se provozu
 Krajské knihovny Vysočiny, zejména prostorové problémy</t>
  </si>
  <si>
    <t>naplňovaní práva na svododný  a rovný přístup k informacím, získavání, zpracovaní, uchovaní a zpřístupňovaní dokumentů a informací bez ohledu na jejich fyzické médium. Podpora celeživotního vzdělávání a osobnostního rozvoje občanů. Role centra hnihovnických a informačních služeb v kraji Vysočina. Koordinace a podpora rozvoje knihovniství ve kraji Vysočina. Posílení role významného článku v socio.kulturní infrastruktuře kraje a města, včetně komunitní role knihovny. rozšíření nabídky poskytovaných služeb v návaznosti na rozvoj informačních technologií a požadavky uživatelů. zkvalitnění a zefektivnění odobrné pomoci knihovnám kraje Vysočina s cílem soustavného a rovnoměrného rozvoje knihovnictví a vyrovnání rozdílů v poskytovaných službách. zlepšení image knihovny, zkvalitnění práce s veřejnosti. vytvoření a udržení kvalitního týmu odbor. pracovníků s pozitivním vztahem k uživatelům a k profesi.</t>
  </si>
  <si>
    <t>pracovat na zkvalitnění
podmínek služeb, zvyšovat viditelnost služby a informovanost o službě, navázat spolupráci s novými poskytovateli soci.služeb, zajistit lektronickou databázi pro zápis služeb, udžet profesionalitu, rozvoj dobrovolné pomoci, zajištovat stabilní systém financování soc. služeb, získat vetší podporu obce, získat pronájem bytů za nekomeční cenu. doplnovať odbornost pracovníků , zapojovat se do strategického plánování rozvoje soc. služeb regionu v kraji.</t>
  </si>
  <si>
    <t>Středisko rané péče Havlikův Brod</t>
  </si>
  <si>
    <t>MŠ,ZŠ,PPP,
SPC</t>
  </si>
  <si>
    <t>Charitní pečovatelská služba Havlikův Brod</t>
  </si>
  <si>
    <t>dodávka 
obědu</t>
  </si>
  <si>
    <t xml:space="preserve">Byty sociální rehabilitace </t>
  </si>
  <si>
    <t>Domov pro matky, 
byty socil.péče, azylový dom</t>
  </si>
  <si>
    <t>Charitní domov pro matky s dětmi</t>
  </si>
  <si>
    <t>Dobrovolnické centrum</t>
  </si>
  <si>
    <t>Svaz neslyšících a nedoslýchavých v ČR</t>
  </si>
  <si>
    <t>DD Ždírec se vrací do svého nově 
rekonstruovaného sídla</t>
  </si>
  <si>
    <t>Lékaři</t>
  </si>
  <si>
    <t>nezájem lidi o práci v organizaci, která je bezplatná nezájem sponzorů finančně podporovat zdravotně postižené</t>
  </si>
  <si>
    <t>Centrum pro  zdravotně postižené kraje Vysočina</t>
  </si>
  <si>
    <t>Odlehčovací pobytová služba</t>
  </si>
  <si>
    <t>Zdravotně sociální servis  pacientům PL</t>
  </si>
  <si>
    <t>naplňovaní práva na svododný  a rovný přístup k informacím,
 získavání, zpracovaní, uchovaní a zpřístupňovaní dokumentů a informací bez ohledu na jejich fyzické médium. Podpora celeživotního vzdělávání a osobnostního rozvoje občanů. Role centra hnihovnických a informačních služeb v kraji Vysočina. Koordinace a podpora rozvoje knihovniství ve kraji Vysočina. Posílení role významného článku v socio.kulturní infrastruktuře kraje a města, včetně komunitní role knihovny. rozšíření nabídky poskytovaných služeb v návaznosti na rozvoj informačních technologií a požadavky uživatelů. zkvalitnění a zefektivnění odobrné pomoci knihovnám kraje Vysočina s cílem soustavného a rovnoměrného rozvoje knihovnictví a vyrovnání rozdílů v poskytovaných službách. zlepšení image knihovny, zkvalitnění práce s veřejnosti. vytvoření a udržení kvalitního týmu odbor. pracovníků s pozitivním vztahem k uživatelům a k profesi.</t>
  </si>
  <si>
    <t>bežené problémy týkající se provozu
 Krajské knihovny Vysočiny,
 zejména prostorové problémy</t>
  </si>
  <si>
    <t>Svaz postižených 
civilizačními
chorobami</t>
  </si>
  <si>
    <t>Svaz tělesně 
postižených
 v ČR</t>
  </si>
  <si>
    <t>Svaz
diabetiků</t>
  </si>
  <si>
    <t>Oblastní 
charita</t>
  </si>
  <si>
    <t>Svaz neslyšících 
a nedoslýchavých
v ČR</t>
  </si>
  <si>
    <t>Domov 
důchodců
Ždírec</t>
  </si>
</sst>
</file>

<file path=xl/styles.xml><?xml version="1.0" encoding="utf-8"?>
<styleSheet xmlns="http://schemas.openxmlformats.org/spreadsheetml/2006/main">
  <numFmts count="2">
    <numFmt numFmtId="164" formatCode="0.0"/>
    <numFmt numFmtId="165" formatCode="0.0%"/>
  </numFmts>
  <fonts count="11">
    <font>
      <sz val="11"/>
      <color theme="1"/>
      <name val="Calibri"/>
      <family val="2"/>
      <charset val="238"/>
      <scheme val="minor"/>
    </font>
    <font>
      <sz val="10"/>
      <color theme="1"/>
      <name val="Tahoma"/>
      <family val="2"/>
      <charset val="238"/>
    </font>
    <font>
      <sz val="9"/>
      <color indexed="81"/>
      <name val="Tahoma"/>
      <family val="2"/>
      <charset val="238"/>
    </font>
    <font>
      <b/>
      <sz val="9"/>
      <color indexed="81"/>
      <name val="Tahoma"/>
      <family val="2"/>
      <charset val="238"/>
    </font>
    <font>
      <b/>
      <sz val="11"/>
      <color theme="1"/>
      <name val="Calibri"/>
      <family val="2"/>
      <charset val="238"/>
      <scheme val="minor"/>
    </font>
    <font>
      <b/>
      <sz val="9"/>
      <color indexed="81"/>
      <name val="Tahoma"/>
      <charset val="1"/>
    </font>
    <font>
      <sz val="9"/>
      <color indexed="81"/>
      <name val="Tahoma"/>
      <charset val="1"/>
    </font>
    <font>
      <b/>
      <sz val="14"/>
      <color theme="1"/>
      <name val="Calibri"/>
      <family val="2"/>
      <charset val="238"/>
      <scheme val="minor"/>
    </font>
    <font>
      <sz val="11"/>
      <name val="Calibri"/>
      <family val="2"/>
      <charset val="238"/>
      <scheme val="minor"/>
    </font>
    <font>
      <sz val="11"/>
      <color theme="1"/>
      <name val="Calibri"/>
      <family val="2"/>
      <charset val="238"/>
      <scheme val="minor"/>
    </font>
    <font>
      <u/>
      <sz val="11"/>
      <color theme="1"/>
      <name val="Calibri"/>
      <family val="2"/>
      <charset val="238"/>
      <scheme val="minor"/>
    </font>
  </fonts>
  <fills count="6">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9" fillId="0" borderId="0" applyFont="0" applyFill="0" applyBorder="0" applyAlignment="0" applyProtection="0"/>
  </cellStyleXfs>
  <cellXfs count="118">
    <xf numFmtId="0" fontId="0" fillId="0" borderId="0" xfId="0"/>
    <xf numFmtId="0" fontId="0" fillId="2" borderId="0" xfId="0" applyFill="1"/>
    <xf numFmtId="0" fontId="4" fillId="0" borderId="0" xfId="0" applyFont="1" applyAlignment="1">
      <alignment textRotation="90" wrapText="1"/>
    </xf>
    <xf numFmtId="0" fontId="0" fillId="0" borderId="0" xfId="0" applyFill="1"/>
    <xf numFmtId="0" fontId="4" fillId="0" borderId="0" xfId="0" applyFont="1" applyFill="1"/>
    <xf numFmtId="0" fontId="0" fillId="0" borderId="0" xfId="0" applyFill="1" applyAlignment="1">
      <alignment horizontal="right"/>
    </xf>
    <xf numFmtId="0" fontId="1" fillId="0" borderId="0" xfId="0" applyFont="1" applyFill="1"/>
    <xf numFmtId="0" fontId="1" fillId="0" borderId="0" xfId="0" applyFont="1" applyFill="1" applyAlignment="1">
      <alignment horizontal="right"/>
    </xf>
    <xf numFmtId="0" fontId="0" fillId="0" borderId="0" xfId="0" applyFill="1" applyAlignment="1">
      <alignment horizontal="left"/>
    </xf>
    <xf numFmtId="0" fontId="4" fillId="0" borderId="0" xfId="0" applyFont="1" applyFill="1" applyAlignment="1">
      <alignment horizontal="left"/>
    </xf>
    <xf numFmtId="0" fontId="0" fillId="0" borderId="3" xfId="0" applyFill="1" applyBorder="1" applyAlignment="1">
      <alignment horizontal="center" vertical="center" wrapText="1"/>
    </xf>
    <xf numFmtId="0" fontId="0" fillId="0" borderId="5" xfId="0" applyFill="1" applyBorder="1" applyAlignment="1">
      <alignment horizontal="center"/>
    </xf>
    <xf numFmtId="0" fontId="0" fillId="0" borderId="0" xfId="0" applyFill="1"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9" xfId="0" applyFill="1" applyBorder="1" applyAlignment="1">
      <alignment horizontal="center"/>
    </xf>
    <xf numFmtId="0" fontId="0" fillId="0" borderId="2" xfId="0" applyFill="1" applyBorder="1" applyAlignment="1">
      <alignment horizontal="center"/>
    </xf>
    <xf numFmtId="0" fontId="0" fillId="0" borderId="3" xfId="0" applyFill="1" applyBorder="1" applyAlignment="1">
      <alignment horizontal="center"/>
    </xf>
    <xf numFmtId="0" fontId="1" fillId="0" borderId="3" xfId="0" applyFont="1" applyFill="1" applyBorder="1" applyAlignment="1">
      <alignment horizontal="center"/>
    </xf>
    <xf numFmtId="0" fontId="0" fillId="0" borderId="3" xfId="0" applyNumberFormat="1" applyFill="1" applyBorder="1" applyAlignment="1">
      <alignment horizontal="center"/>
    </xf>
    <xf numFmtId="0" fontId="0" fillId="0" borderId="4" xfId="0" applyFill="1" applyBorder="1" applyAlignment="1">
      <alignment horizontal="center"/>
    </xf>
    <xf numFmtId="0" fontId="1" fillId="0" borderId="6" xfId="0" applyFont="1" applyFill="1" applyBorder="1" applyAlignment="1">
      <alignment horizontal="right"/>
    </xf>
    <xf numFmtId="0" fontId="0" fillId="0" borderId="3" xfId="0" applyFill="1" applyBorder="1" applyAlignment="1">
      <alignment horizontal="center" wrapText="1"/>
    </xf>
    <xf numFmtId="3" fontId="0" fillId="0" borderId="7" xfId="0" applyNumberFormat="1" applyFill="1" applyBorder="1" applyAlignment="1">
      <alignment horizontal="center"/>
    </xf>
    <xf numFmtId="3" fontId="0" fillId="0" borderId="8" xfId="0" applyNumberFormat="1" applyFill="1" applyBorder="1" applyAlignment="1">
      <alignment horizontal="center"/>
    </xf>
    <xf numFmtId="3" fontId="0" fillId="0" borderId="9" xfId="0" applyNumberFormat="1" applyFill="1" applyBorder="1" applyAlignment="1">
      <alignment horizontal="center"/>
    </xf>
    <xf numFmtId="3" fontId="0" fillId="0" borderId="4" xfId="0" applyNumberFormat="1" applyFill="1" applyBorder="1" applyAlignment="1">
      <alignment horizontal="center"/>
    </xf>
    <xf numFmtId="0" fontId="7" fillId="3" borderId="0" xfId="0" applyFont="1" applyFill="1" applyAlignment="1">
      <alignment horizontal="left"/>
    </xf>
    <xf numFmtId="0" fontId="7" fillId="4" borderId="11" xfId="0" applyFont="1" applyFill="1" applyBorder="1"/>
    <xf numFmtId="0" fontId="0" fillId="0" borderId="4" xfId="0" applyFill="1" applyBorder="1" applyAlignment="1">
      <alignment horizontal="left" vertical="top" wrapText="1"/>
    </xf>
    <xf numFmtId="0" fontId="0" fillId="0" borderId="3" xfId="0" applyFill="1" applyBorder="1" applyAlignment="1">
      <alignment vertical="top" wrapText="1"/>
    </xf>
    <xf numFmtId="0" fontId="0" fillId="0" borderId="3" xfId="0" applyFill="1" applyBorder="1" applyAlignment="1">
      <alignment horizontal="left" vertical="top" wrapText="1"/>
    </xf>
    <xf numFmtId="0" fontId="0" fillId="0" borderId="0" xfId="0" applyFill="1" applyBorder="1" applyAlignment="1">
      <alignment horizontal="center"/>
    </xf>
    <xf numFmtId="0" fontId="0" fillId="0" borderId="0" xfId="0" applyFill="1" applyBorder="1" applyAlignment="1">
      <alignment horizontal="center" wrapText="1"/>
    </xf>
    <xf numFmtId="0" fontId="0" fillId="0" borderId="0" xfId="0" applyFill="1" applyBorder="1" applyAlignment="1">
      <alignment horizontal="center" wrapText="1"/>
    </xf>
    <xf numFmtId="0" fontId="4" fillId="3" borderId="1" xfId="0" applyFont="1" applyFill="1" applyBorder="1" applyAlignment="1">
      <alignment horizontal="center" vertical="center" textRotation="90" wrapText="1"/>
    </xf>
    <xf numFmtId="0" fontId="4" fillId="3" borderId="1" xfId="0" applyFont="1" applyFill="1" applyBorder="1" applyAlignment="1">
      <alignment horizontal="center" vertical="center" textRotation="90"/>
    </xf>
    <xf numFmtId="0" fontId="0" fillId="4" borderId="12" xfId="0" applyNumberFormat="1" applyFill="1" applyBorder="1" applyAlignment="1">
      <alignment textRotation="90"/>
    </xf>
    <xf numFmtId="0" fontId="0" fillId="4" borderId="2" xfId="0" applyNumberFormat="1" applyFill="1" applyBorder="1" applyAlignment="1">
      <alignment textRotation="90"/>
    </xf>
    <xf numFmtId="0" fontId="0" fillId="4" borderId="2" xfId="0" applyNumberFormat="1" applyFill="1" applyBorder="1" applyAlignment="1">
      <alignment horizontal="center" textRotation="90"/>
    </xf>
    <xf numFmtId="0" fontId="0" fillId="4" borderId="12" xfId="0" applyNumberFormat="1" applyFill="1" applyBorder="1" applyAlignment="1">
      <alignment horizontal="center" textRotation="90"/>
    </xf>
    <xf numFmtId="0" fontId="0" fillId="4" borderId="13" xfId="0" applyNumberFormat="1" applyFill="1" applyBorder="1" applyAlignment="1">
      <alignment horizontal="center" textRotation="90"/>
    </xf>
    <xf numFmtId="0" fontId="0" fillId="4" borderId="11" xfId="0" applyNumberFormat="1" applyFill="1" applyBorder="1" applyAlignment="1">
      <alignment horizontal="center" textRotation="90"/>
    </xf>
    <xf numFmtId="0" fontId="0" fillId="4" borderId="3" xfId="0" applyNumberFormat="1" applyFill="1" applyBorder="1" applyAlignment="1">
      <alignment horizontal="center" textRotation="90"/>
    </xf>
    <xf numFmtId="0" fontId="0" fillId="0" borderId="0" xfId="0" applyNumberFormat="1" applyAlignment="1">
      <alignment textRotation="90" wrapText="1"/>
    </xf>
    <xf numFmtId="0" fontId="0" fillId="0" borderId="0" xfId="0" applyAlignment="1">
      <alignment horizontal="left" indent="1"/>
    </xf>
    <xf numFmtId="0" fontId="4" fillId="0" borderId="0" xfId="0" applyFont="1"/>
    <xf numFmtId="0" fontId="0" fillId="5" borderId="0" xfId="0" applyFill="1"/>
    <xf numFmtId="0" fontId="0" fillId="5" borderId="0" xfId="0" applyNumberFormat="1" applyFill="1" applyAlignment="1">
      <alignment textRotation="90" wrapText="1"/>
    </xf>
    <xf numFmtId="0" fontId="0" fillId="0" borderId="0" xfId="0" applyAlignment="1"/>
    <xf numFmtId="0" fontId="0" fillId="5" borderId="0" xfId="0" applyFill="1" applyAlignment="1"/>
    <xf numFmtId="0" fontId="0" fillId="0" borderId="0" xfId="0" applyFont="1" applyAlignment="1">
      <alignment horizontal="left" indent="1"/>
    </xf>
    <xf numFmtId="0" fontId="0" fillId="0" borderId="0" xfId="0" applyAlignment="1">
      <alignment horizontal="left" indent="2"/>
    </xf>
    <xf numFmtId="0" fontId="10" fillId="0" borderId="0" xfId="0" applyFont="1" applyAlignment="1">
      <alignment horizontal="left" indent="1"/>
    </xf>
    <xf numFmtId="164" fontId="0" fillId="0" borderId="0" xfId="0" applyNumberFormat="1"/>
    <xf numFmtId="9" fontId="0" fillId="0" borderId="0" xfId="1" applyFont="1"/>
    <xf numFmtId="165" fontId="0" fillId="0" borderId="0" xfId="1" applyNumberFormat="1" applyFont="1"/>
    <xf numFmtId="9" fontId="0" fillId="0" borderId="0" xfId="1" applyNumberFormat="1" applyFont="1"/>
    <xf numFmtId="3" fontId="0" fillId="5" borderId="0" xfId="0" applyNumberFormat="1" applyFill="1" applyAlignment="1">
      <alignment vertical="top" textRotation="90"/>
    </xf>
    <xf numFmtId="3" fontId="0" fillId="0" borderId="0" xfId="0" applyNumberFormat="1" applyAlignment="1">
      <alignment vertical="top" textRotation="90"/>
    </xf>
    <xf numFmtId="0" fontId="0" fillId="0" borderId="5" xfId="0" applyFill="1" applyBorder="1" applyAlignment="1">
      <alignment horizontal="center"/>
    </xf>
    <xf numFmtId="0" fontId="0" fillId="0" borderId="0" xfId="0" applyFill="1" applyBorder="1" applyAlignment="1">
      <alignment horizontal="center"/>
    </xf>
    <xf numFmtId="0" fontId="0" fillId="0" borderId="6" xfId="0" applyFill="1" applyBorder="1" applyAlignment="1">
      <alignment horizontal="center"/>
    </xf>
    <xf numFmtId="0" fontId="0" fillId="0" borderId="0" xfId="0" applyFill="1" applyBorder="1" applyAlignment="1">
      <alignment horizontal="center" wrapText="1"/>
    </xf>
    <xf numFmtId="9" fontId="0" fillId="0" borderId="0" xfId="0" applyNumberFormat="1"/>
    <xf numFmtId="165" fontId="0" fillId="0" borderId="0" xfId="0" applyNumberFormat="1"/>
    <xf numFmtId="0" fontId="0" fillId="5" borderId="0" xfId="0" applyFill="1" applyAlignment="1">
      <alignment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0" fillId="4" borderId="2" xfId="0" applyFill="1" applyBorder="1" applyAlignment="1">
      <alignment vertical="center"/>
    </xf>
    <xf numFmtId="0" fontId="0" fillId="4" borderId="2" xfId="0" applyFill="1" applyBorder="1" applyAlignment="1">
      <alignment horizontal="center" vertical="center"/>
    </xf>
    <xf numFmtId="0" fontId="0" fillId="4" borderId="12" xfId="0" applyFill="1" applyBorder="1"/>
    <xf numFmtId="0" fontId="0" fillId="4" borderId="12"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3" xfId="0" applyFill="1" applyBorder="1" applyAlignment="1">
      <alignment horizontal="center" vertical="center"/>
    </xf>
    <xf numFmtId="0" fontId="0" fillId="4" borderId="11" xfId="0" applyFill="1" applyBorder="1" applyAlignment="1">
      <alignment horizontal="center" vertical="center" wrapText="1"/>
    </xf>
    <xf numFmtId="0" fontId="0" fillId="4" borderId="2" xfId="0" applyFill="1" applyBorder="1" applyAlignment="1">
      <alignment horizontal="center" vertical="center" wrapText="1"/>
    </xf>
    <xf numFmtId="0" fontId="0" fillId="4" borderId="12" xfId="0" applyFill="1" applyBorder="1" applyAlignment="1">
      <alignment horizontal="center" vertical="center"/>
    </xf>
    <xf numFmtId="0" fontId="0" fillId="4" borderId="2" xfId="0" applyFill="1" applyBorder="1"/>
    <xf numFmtId="0" fontId="0" fillId="4" borderId="3" xfId="0" applyFill="1" applyBorder="1" applyAlignment="1">
      <alignment horizontal="center" vertical="center" wrapText="1"/>
    </xf>
    <xf numFmtId="0" fontId="4" fillId="3" borderId="15" xfId="0" applyFont="1" applyFill="1" applyBorder="1" applyAlignment="1">
      <alignment horizontal="center" vertical="center"/>
    </xf>
    <xf numFmtId="0" fontId="4" fillId="3" borderId="10" xfId="0" applyFont="1" applyFill="1" applyBorder="1" applyAlignment="1">
      <alignment horizontal="center" vertical="center"/>
    </xf>
    <xf numFmtId="0" fontId="0" fillId="0" borderId="12" xfId="0" applyFill="1" applyBorder="1" applyAlignment="1">
      <alignment horizontal="center"/>
    </xf>
    <xf numFmtId="0" fontId="0" fillId="0" borderId="13" xfId="0" applyFill="1" applyBorder="1" applyAlignment="1">
      <alignment horizontal="center"/>
    </xf>
    <xf numFmtId="0" fontId="0" fillId="0" borderId="11" xfId="0" applyFill="1" applyBorder="1" applyAlignment="1">
      <alignment horizontal="center"/>
    </xf>
    <xf numFmtId="0" fontId="0" fillId="0" borderId="5" xfId="0" applyFill="1" applyBorder="1" applyAlignment="1">
      <alignment horizontal="center"/>
    </xf>
    <xf numFmtId="0" fontId="0" fillId="0" borderId="0" xfId="0" applyFill="1" applyBorder="1" applyAlignment="1">
      <alignment horizontal="center"/>
    </xf>
    <xf numFmtId="0" fontId="0" fillId="0" borderId="6" xfId="0" applyFill="1" applyBorder="1" applyAlignment="1">
      <alignment horizontal="center"/>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4" xfId="0" applyFont="1" applyFill="1" applyBorder="1" applyAlignment="1">
      <alignment horizontal="center" vertical="center"/>
    </xf>
    <xf numFmtId="0" fontId="0" fillId="0" borderId="5" xfId="0" applyNumberFormat="1" applyFill="1" applyBorder="1" applyAlignment="1">
      <alignment horizontal="center"/>
    </xf>
    <xf numFmtId="0" fontId="0" fillId="0" borderId="6" xfId="0" applyNumberFormat="1" applyFill="1" applyBorder="1" applyAlignment="1">
      <alignment horizontal="center"/>
    </xf>
    <xf numFmtId="0" fontId="0" fillId="0" borderId="0" xfId="0" applyNumberFormat="1" applyFill="1" applyBorder="1" applyAlignment="1">
      <alignment horizontal="center"/>
    </xf>
    <xf numFmtId="0" fontId="0" fillId="0" borderId="5" xfId="0" applyFill="1" applyBorder="1" applyAlignment="1">
      <alignment horizontal="center" wrapText="1"/>
    </xf>
    <xf numFmtId="0" fontId="0" fillId="0" borderId="0" xfId="0" applyFill="1" applyBorder="1" applyAlignment="1">
      <alignment horizontal="center" wrapText="1"/>
    </xf>
    <xf numFmtId="0" fontId="0" fillId="0" borderId="6" xfId="0" applyFill="1" applyBorder="1" applyAlignment="1">
      <alignment horizontal="center" wrapText="1"/>
    </xf>
    <xf numFmtId="0" fontId="0" fillId="0" borderId="5" xfId="0" applyFill="1" applyBorder="1" applyAlignment="1">
      <alignment horizontal="center" vertical="top" wrapText="1"/>
    </xf>
    <xf numFmtId="0" fontId="0" fillId="0" borderId="0" xfId="0" applyFill="1" applyBorder="1" applyAlignment="1">
      <alignment horizontal="center" vertical="top" wrapText="1"/>
    </xf>
    <xf numFmtId="0" fontId="0" fillId="0" borderId="0" xfId="0" applyFill="1" applyBorder="1" applyAlignment="1">
      <alignment horizontal="center" vertical="top"/>
    </xf>
    <xf numFmtId="0" fontId="0" fillId="0" borderId="6" xfId="0" applyFill="1" applyBorder="1" applyAlignment="1">
      <alignment horizontal="center" vertical="top"/>
    </xf>
    <xf numFmtId="0" fontId="0" fillId="0" borderId="5" xfId="0" applyFill="1" applyBorder="1" applyAlignment="1">
      <alignment horizontal="left" vertical="top" wrapText="1"/>
    </xf>
    <xf numFmtId="0" fontId="0" fillId="0" borderId="0" xfId="0" applyFill="1" applyBorder="1" applyAlignment="1">
      <alignment horizontal="left" vertical="top"/>
    </xf>
    <xf numFmtId="0" fontId="0" fillId="0" borderId="6" xfId="0" applyFill="1" applyBorder="1" applyAlignment="1">
      <alignment horizontal="left" vertical="top"/>
    </xf>
    <xf numFmtId="2" fontId="0" fillId="0" borderId="5" xfId="0" applyNumberFormat="1" applyFill="1" applyBorder="1" applyAlignment="1">
      <alignment horizontal="center"/>
    </xf>
    <xf numFmtId="2" fontId="0" fillId="0" borderId="0" xfId="0" applyNumberFormat="1" applyFill="1" applyBorder="1" applyAlignment="1">
      <alignment horizontal="center"/>
    </xf>
    <xf numFmtId="2" fontId="0" fillId="0" borderId="6" xfId="0" applyNumberFormat="1" applyFill="1" applyBorder="1" applyAlignment="1">
      <alignment horizontal="center"/>
    </xf>
    <xf numFmtId="0" fontId="0" fillId="0" borderId="7" xfId="0" applyFill="1" applyBorder="1" applyAlignment="1">
      <alignment horizontal="left" vertical="top" wrapText="1"/>
    </xf>
    <xf numFmtId="0" fontId="0" fillId="0" borderId="8" xfId="0" applyFill="1" applyBorder="1" applyAlignment="1">
      <alignment horizontal="left" vertical="top" wrapText="1"/>
    </xf>
    <xf numFmtId="0" fontId="0" fillId="0" borderId="8" xfId="0" applyFill="1" applyBorder="1" applyAlignment="1">
      <alignment horizontal="left" vertical="top"/>
    </xf>
    <xf numFmtId="0" fontId="0" fillId="0" borderId="9" xfId="0" applyFill="1" applyBorder="1" applyAlignment="1">
      <alignment horizontal="left" vertical="top"/>
    </xf>
    <xf numFmtId="0" fontId="4" fillId="3" borderId="15" xfId="0" applyFont="1" applyFill="1" applyBorder="1" applyAlignment="1">
      <alignment horizontal="center" vertical="center" textRotation="90"/>
    </xf>
    <xf numFmtId="0" fontId="4" fillId="3" borderId="10" xfId="0" applyFont="1" applyFill="1" applyBorder="1" applyAlignment="1">
      <alignment horizontal="center" vertical="center" textRotation="90"/>
    </xf>
    <xf numFmtId="0" fontId="4" fillId="3" borderId="14" xfId="0" applyFont="1" applyFill="1" applyBorder="1" applyAlignment="1">
      <alignment horizontal="center" vertical="center" textRotation="90"/>
    </xf>
    <xf numFmtId="0" fontId="4" fillId="3" borderId="14" xfId="0" applyFont="1" applyFill="1" applyBorder="1" applyAlignment="1">
      <alignment horizontal="center" vertical="center" textRotation="90" wrapText="1"/>
    </xf>
    <xf numFmtId="0" fontId="4" fillId="3" borderId="10" xfId="0" applyFont="1" applyFill="1" applyBorder="1" applyAlignment="1">
      <alignment horizontal="center" vertical="center" textRotation="90" wrapText="1"/>
    </xf>
    <xf numFmtId="0" fontId="4" fillId="3" borderId="15" xfId="0" applyFont="1" applyFill="1" applyBorder="1" applyAlignment="1">
      <alignment horizontal="center" vertical="center" textRotation="90"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chartsheet" Target="chartsheets/sheet9.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chartsheet" Target="chartsheets/sheet3.xml"/><Relationship Id="rId12" Type="http://schemas.openxmlformats.org/officeDocument/2006/relationships/chartsheet" Target="chartsheets/sheet8.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chartsheet" Target="chartsheets/sheet7.xml"/><Relationship Id="rId5" Type="http://schemas.openxmlformats.org/officeDocument/2006/relationships/chartsheet" Target="chartsheets/sheet1.xml"/><Relationship Id="rId15" Type="http://schemas.openxmlformats.org/officeDocument/2006/relationships/theme" Target="theme/theme1.xml"/><Relationship Id="rId10" Type="http://schemas.openxmlformats.org/officeDocument/2006/relationships/chartsheet" Target="chartsheets/sheet6.xml"/><Relationship Id="rId4" Type="http://schemas.openxmlformats.org/officeDocument/2006/relationships/worksheet" Target="worksheets/sheet4.xml"/><Relationship Id="rId9" Type="http://schemas.openxmlformats.org/officeDocument/2006/relationships/chartsheet" Target="chartsheets/sheet5.xml"/><Relationship Id="rId14" Type="http://schemas.openxmlformats.org/officeDocument/2006/relationships/chartsheet" Target="chartsheets/sheet10.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c:lang val="cs-CZ"/>
  <c:chart>
    <c:plotArea>
      <c:layout>
        <c:manualLayout>
          <c:layoutTarget val="inner"/>
          <c:xMode val="edge"/>
          <c:yMode val="edge"/>
          <c:x val="7.0562546186334174E-2"/>
          <c:y val="0.1167451191665291"/>
          <c:w val="0.9143994794298923"/>
          <c:h val="0.57046011047580103"/>
        </c:manualLayout>
      </c:layout>
      <c:barChart>
        <c:barDir val="col"/>
        <c:grouping val="clustered"/>
        <c:ser>
          <c:idx val="0"/>
          <c:order val="0"/>
          <c:dLbls>
            <c:dLbl>
              <c:idx val="1"/>
              <c:layout>
                <c:manualLayout>
                  <c:x val="-1.0764477013081861E-7"/>
                  <c:y val="0"/>
                </c:manualLayout>
              </c:layout>
              <c:showVal val="1"/>
            </c:dLbl>
            <c:txPr>
              <a:bodyPr/>
              <a:lstStyle/>
              <a:p>
                <a:pPr>
                  <a:defRPr b="1"/>
                </a:pPr>
                <a:endParaRPr lang="cs-CZ"/>
              </a:p>
            </c:txPr>
            <c:showVal val="1"/>
          </c:dLbls>
          <c:cat>
            <c:strRef>
              <c:f>'data pro grafy'!$A$2:$A$11</c:f>
              <c:strCache>
                <c:ptCount val="10"/>
                <c:pt idx="0">
                  <c:v>Odbor sociálních věcí MěÚ</c:v>
                </c:pt>
                <c:pt idx="1">
                  <c:v>Lékaři</c:v>
                </c:pt>
                <c:pt idx="2">
                  <c:v>Psychiatrická léčebna</c:v>
                </c:pt>
                <c:pt idx="3">
                  <c:v>Kluby důchodců</c:v>
                </c:pt>
                <c:pt idx="4">
                  <c:v>Základní a střední školy</c:v>
                </c:pt>
                <c:pt idx="5">
                  <c:v>Městské informační centrum</c:v>
                </c:pt>
                <c:pt idx="6">
                  <c:v>vlastní webová stránka </c:v>
                </c:pt>
                <c:pt idx="7">
                  <c:v>propagační materiály(letáčky, brožury apod.)</c:v>
                </c:pt>
                <c:pt idx="8">
                  <c:v>PR články v regionálních tiskovinách</c:v>
                </c:pt>
                <c:pt idx="9">
                  <c:v>jinak, vypište </c:v>
                </c:pt>
              </c:strCache>
            </c:strRef>
          </c:cat>
          <c:val>
            <c:numRef>
              <c:f>'data pro grafy'!$B$2:$B$11</c:f>
              <c:numCache>
                <c:formatCode>0%</c:formatCode>
                <c:ptCount val="10"/>
                <c:pt idx="0">
                  <c:v>0.6875</c:v>
                </c:pt>
                <c:pt idx="1">
                  <c:v>0.6875</c:v>
                </c:pt>
                <c:pt idx="2">
                  <c:v>0.375</c:v>
                </c:pt>
                <c:pt idx="3">
                  <c:v>0.125</c:v>
                </c:pt>
                <c:pt idx="4">
                  <c:v>0.125</c:v>
                </c:pt>
                <c:pt idx="5">
                  <c:v>0.3125</c:v>
                </c:pt>
                <c:pt idx="6">
                  <c:v>0.75</c:v>
                </c:pt>
                <c:pt idx="7">
                  <c:v>0.8125</c:v>
                </c:pt>
                <c:pt idx="8">
                  <c:v>0.6875</c:v>
                </c:pt>
                <c:pt idx="9">
                  <c:v>0.375</c:v>
                </c:pt>
              </c:numCache>
            </c:numRef>
          </c:val>
        </c:ser>
        <c:axId val="95852416"/>
        <c:axId val="95853952"/>
      </c:barChart>
      <c:catAx>
        <c:axId val="95852416"/>
        <c:scaling>
          <c:orientation val="minMax"/>
        </c:scaling>
        <c:axPos val="b"/>
        <c:tickLblPos val="nextTo"/>
        <c:crossAx val="95853952"/>
        <c:crosses val="autoZero"/>
        <c:auto val="1"/>
        <c:lblAlgn val="ctr"/>
        <c:lblOffset val="100"/>
      </c:catAx>
      <c:valAx>
        <c:axId val="95853952"/>
        <c:scaling>
          <c:orientation val="minMax"/>
        </c:scaling>
        <c:axPos val="l"/>
        <c:majorGridlines/>
        <c:numFmt formatCode="0%" sourceLinked="1"/>
        <c:tickLblPos val="nextTo"/>
        <c:crossAx val="95852416"/>
        <c:crosses val="autoZero"/>
        <c:crossBetween val="between"/>
      </c:valAx>
    </c:plotArea>
    <c:plotVisOnly val="1"/>
  </c:chart>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cs-CZ"/>
  <c:chart>
    <c:plotArea>
      <c:layout>
        <c:manualLayout>
          <c:layoutTarget val="inner"/>
          <c:xMode val="edge"/>
          <c:yMode val="edge"/>
          <c:x val="8.221853718292553E-2"/>
          <c:y val="0.10009772153491629"/>
          <c:w val="0.90274348843330066"/>
          <c:h val="0.690395106975915"/>
        </c:manualLayout>
      </c:layout>
      <c:barChart>
        <c:barDir val="col"/>
        <c:grouping val="clustered"/>
        <c:ser>
          <c:idx val="0"/>
          <c:order val="0"/>
          <c:dLbls>
            <c:showVal val="1"/>
          </c:dLbls>
          <c:cat>
            <c:strRef>
              <c:f>'data pro grafy'!$A$14:$A$25</c:f>
              <c:strCache>
                <c:ptCount val="12"/>
                <c:pt idx="0">
                  <c:v>státní dotace (ministerstvo)</c:v>
                </c:pt>
                <c:pt idx="1">
                  <c:v>příspěvky zřizovatele</c:v>
                </c:pt>
                <c:pt idx="2">
                  <c:v>příspěvky kraje</c:v>
                </c:pt>
                <c:pt idx="3">
                  <c:v>příspěvky města</c:v>
                </c:pt>
                <c:pt idx="4">
                  <c:v>sponzorské dary</c:v>
                </c:pt>
                <c:pt idx="5">
                  <c:v>evropské fondy</c:v>
                </c:pt>
                <c:pt idx="6">
                  <c:v>úhrady od klientů</c:v>
                </c:pt>
                <c:pt idx="7">
                  <c:v>veřejné sbírky</c:v>
                </c:pt>
                <c:pt idx="8">
                  <c:v>soukromé dary</c:v>
                </c:pt>
                <c:pt idx="9">
                  <c:v>granty</c:v>
                </c:pt>
                <c:pt idx="10">
                  <c:v>evropské fondy</c:v>
                </c:pt>
                <c:pt idx="11">
                  <c:v>jiné vypište</c:v>
                </c:pt>
              </c:strCache>
            </c:strRef>
          </c:cat>
          <c:val>
            <c:numRef>
              <c:f>'data pro grafy'!$B$14:$B$25</c:f>
              <c:numCache>
                <c:formatCode>0.0%</c:formatCode>
                <c:ptCount val="12"/>
                <c:pt idx="0">
                  <c:v>0.17721855763699754</c:v>
                </c:pt>
                <c:pt idx="1">
                  <c:v>0.16021942327634436</c:v>
                </c:pt>
                <c:pt idx="2">
                  <c:v>7.060273281410985E-2</c:v>
                </c:pt>
                <c:pt idx="3">
                  <c:v>5.8603094920459828E-2</c:v>
                </c:pt>
                <c:pt idx="4">
                  <c:v>2.24309525323186E-3</c:v>
                </c:pt>
                <c:pt idx="5">
                  <c:v>2.9856094091700768E-2</c:v>
                </c:pt>
                <c:pt idx="6">
                  <c:v>0.36038044232740374</c:v>
                </c:pt>
                <c:pt idx="7">
                  <c:v>2.9585482612335696E-3</c:v>
                </c:pt>
                <c:pt idx="8">
                  <c:v>1.5241972755476662E-3</c:v>
                </c:pt>
                <c:pt idx="9">
                  <c:v>2.1929111268222533E-3</c:v>
                </c:pt>
                <c:pt idx="10">
                  <c:v>0</c:v>
                </c:pt>
                <c:pt idx="11">
                  <c:v>0.10408005470145248</c:v>
                </c:pt>
              </c:numCache>
            </c:numRef>
          </c:val>
        </c:ser>
        <c:axId val="97138176"/>
        <c:axId val="97139712"/>
      </c:barChart>
      <c:catAx>
        <c:axId val="97138176"/>
        <c:scaling>
          <c:orientation val="minMax"/>
        </c:scaling>
        <c:axPos val="b"/>
        <c:tickLblPos val="nextTo"/>
        <c:crossAx val="97139712"/>
        <c:crosses val="autoZero"/>
        <c:auto val="1"/>
        <c:lblAlgn val="ctr"/>
        <c:lblOffset val="100"/>
      </c:catAx>
      <c:valAx>
        <c:axId val="97139712"/>
        <c:scaling>
          <c:orientation val="minMax"/>
        </c:scaling>
        <c:axPos val="l"/>
        <c:majorGridlines/>
        <c:numFmt formatCode="0.0%" sourceLinked="1"/>
        <c:tickLblPos val="nextTo"/>
        <c:crossAx val="97138176"/>
        <c:crosses val="autoZero"/>
        <c:crossBetween val="between"/>
      </c:valAx>
    </c:plotArea>
    <c:plotVisOnly val="1"/>
  </c:chart>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cs-CZ"/>
  <c:chart>
    <c:view3D>
      <c:perspective val="30"/>
    </c:view3D>
    <c:plotArea>
      <c:layout>
        <c:manualLayout>
          <c:layoutTarget val="inner"/>
          <c:xMode val="edge"/>
          <c:yMode val="edge"/>
          <c:x val="5.5545993111811173E-2"/>
          <c:y val="0.12714974268628701"/>
          <c:w val="0.85793161650689587"/>
          <c:h val="0.6185597838197785"/>
        </c:manualLayout>
      </c:layout>
      <c:bar3DChart>
        <c:barDir val="col"/>
        <c:grouping val="clustered"/>
        <c:ser>
          <c:idx val="0"/>
          <c:order val="0"/>
          <c:dLbls>
            <c:showVal val="1"/>
          </c:dLbls>
          <c:cat>
            <c:strRef>
              <c:f>'data pro grafy'!$A$40:$A$54</c:f>
              <c:strCache>
                <c:ptCount val="15"/>
                <c:pt idx="0">
                  <c:v>děti a mládež</c:v>
                </c:pt>
                <c:pt idx="1">
                  <c:v>senioři</c:v>
                </c:pt>
                <c:pt idx="2">
                  <c:v>osoby s duševním onemocněním</c:v>
                </c:pt>
                <c:pt idx="3">
                  <c:v>osoby s mentálním onemocněním</c:v>
                </c:pt>
                <c:pt idx="4">
                  <c:v>osoby se zdravotním postižením</c:v>
                </c:pt>
                <c:pt idx="5">
                  <c:v>osoby s kombinovaným postižením</c:v>
                </c:pt>
                <c:pt idx="6">
                  <c:v>osoby ohrožené závislostí</c:v>
                </c:pt>
                <c:pt idx="7">
                  <c:v>osoby v sociální krizi a nouzi</c:v>
                </c:pt>
                <c:pt idx="8">
                  <c:v>osoby společensky nepřízpusobivé</c:v>
                </c:pt>
                <c:pt idx="9">
                  <c:v>invalidní důchodci</c:v>
                </c:pt>
                <c:pt idx="10">
                  <c:v>etnické skupiny</c:v>
                </c:pt>
                <c:pt idx="11">
                  <c:v>rodiny</c:v>
                </c:pt>
                <c:pt idx="12">
                  <c:v>matky s dětmi</c:v>
                </c:pt>
                <c:pt idx="13">
                  <c:v>nezaměstnaní</c:v>
                </c:pt>
                <c:pt idx="14">
                  <c:v>jiné</c:v>
                </c:pt>
              </c:strCache>
            </c:strRef>
          </c:cat>
          <c:val>
            <c:numRef>
              <c:f>'data pro grafy'!$B$40:$B$54</c:f>
              <c:numCache>
                <c:formatCode>0.0%</c:formatCode>
                <c:ptCount val="15"/>
                <c:pt idx="0">
                  <c:v>2.9215871516296645E-2</c:v>
                </c:pt>
                <c:pt idx="1">
                  <c:v>0.30928200283419932</c:v>
                </c:pt>
                <c:pt idx="2">
                  <c:v>6.5186584789796886E-2</c:v>
                </c:pt>
                <c:pt idx="3">
                  <c:v>1.8153046764289089E-2</c:v>
                </c:pt>
                <c:pt idx="4">
                  <c:v>0.18930089749645726</c:v>
                </c:pt>
                <c:pt idx="5">
                  <c:v>5.2990080302314599E-2</c:v>
                </c:pt>
                <c:pt idx="6">
                  <c:v>1.4170996693434105E-2</c:v>
                </c:pt>
                <c:pt idx="7">
                  <c:v>5.1960321209258387E-5</c:v>
                </c:pt>
                <c:pt idx="8">
                  <c:v>0</c:v>
                </c:pt>
                <c:pt idx="9">
                  <c:v>0.10196032120925838</c:v>
                </c:pt>
                <c:pt idx="10">
                  <c:v>0</c:v>
                </c:pt>
                <c:pt idx="11">
                  <c:v>6.4501653282947574E-2</c:v>
                </c:pt>
                <c:pt idx="12">
                  <c:v>0.24260746339159189</c:v>
                </c:pt>
                <c:pt idx="13">
                  <c:v>0</c:v>
                </c:pt>
                <c:pt idx="14">
                  <c:v>1.1998110533774208E-2</c:v>
                </c:pt>
              </c:numCache>
            </c:numRef>
          </c:val>
        </c:ser>
        <c:shape val="cylinder"/>
        <c:axId val="95874048"/>
        <c:axId val="95752960"/>
        <c:axId val="0"/>
      </c:bar3DChart>
      <c:catAx>
        <c:axId val="95874048"/>
        <c:scaling>
          <c:orientation val="minMax"/>
        </c:scaling>
        <c:axPos val="b"/>
        <c:tickLblPos val="nextTo"/>
        <c:crossAx val="95752960"/>
        <c:crosses val="autoZero"/>
        <c:auto val="1"/>
        <c:lblAlgn val="ctr"/>
        <c:lblOffset val="100"/>
      </c:catAx>
      <c:valAx>
        <c:axId val="95752960"/>
        <c:scaling>
          <c:orientation val="minMax"/>
        </c:scaling>
        <c:axPos val="l"/>
        <c:majorGridlines/>
        <c:numFmt formatCode="0.0%" sourceLinked="1"/>
        <c:tickLblPos val="nextTo"/>
        <c:crossAx val="95874048"/>
        <c:crosses val="autoZero"/>
        <c:crossBetween val="between"/>
      </c:valAx>
    </c:plotArea>
    <c:legend>
      <c:legendPos val="r"/>
      <c:layout/>
    </c:legend>
    <c:plotVisOnly val="1"/>
  </c:chart>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cs-CZ"/>
  <c:chart>
    <c:view3D>
      <c:perspective val="30"/>
    </c:view3D>
    <c:plotArea>
      <c:layout>
        <c:manualLayout>
          <c:layoutTarget val="inner"/>
          <c:xMode val="edge"/>
          <c:yMode val="edge"/>
          <c:x val="5.5545993111811173E-2"/>
          <c:y val="8.1369399199351988E-2"/>
          <c:w val="0.92941603250441474"/>
          <c:h val="0.86649999606754424"/>
        </c:manualLayout>
      </c:layout>
      <c:bar3DChart>
        <c:barDir val="col"/>
        <c:grouping val="clustered"/>
        <c:ser>
          <c:idx val="0"/>
          <c:order val="0"/>
          <c:dLbls>
            <c:dLbl>
              <c:idx val="0"/>
              <c:layout>
                <c:manualLayout>
                  <c:x val="2.1873417285489537E-2"/>
                  <c:y val="1.664739763161277E-2"/>
                </c:manualLayout>
              </c:layout>
              <c:showVal val="1"/>
            </c:dLbl>
            <c:txPr>
              <a:bodyPr/>
              <a:lstStyle/>
              <a:p>
                <a:pPr>
                  <a:defRPr b="1"/>
                </a:pPr>
                <a:endParaRPr lang="cs-CZ"/>
              </a:p>
            </c:txPr>
            <c:showVal val="1"/>
          </c:dLbls>
          <c:cat>
            <c:strRef>
              <c:f>'data pro grafy'!$A$57:$A$58</c:f>
              <c:strCache>
                <c:ptCount val="2"/>
                <c:pt idx="0">
                  <c:v>ženy/dívky</c:v>
                </c:pt>
                <c:pt idx="1">
                  <c:v>muži/chlapci</c:v>
                </c:pt>
              </c:strCache>
            </c:strRef>
          </c:cat>
          <c:val>
            <c:numRef>
              <c:f>'data pro grafy'!$B$57:$B$58</c:f>
              <c:numCache>
                <c:formatCode>0.0%</c:formatCode>
                <c:ptCount val="2"/>
                <c:pt idx="0">
                  <c:v>0.52638816839585001</c:v>
                </c:pt>
                <c:pt idx="1">
                  <c:v>0.47361183160414999</c:v>
                </c:pt>
              </c:numCache>
            </c:numRef>
          </c:val>
        </c:ser>
        <c:shape val="cylinder"/>
        <c:axId val="95879936"/>
        <c:axId val="95881472"/>
        <c:axId val="0"/>
      </c:bar3DChart>
      <c:catAx>
        <c:axId val="95879936"/>
        <c:scaling>
          <c:orientation val="minMax"/>
        </c:scaling>
        <c:axPos val="b"/>
        <c:tickLblPos val="nextTo"/>
        <c:crossAx val="95881472"/>
        <c:crosses val="autoZero"/>
        <c:auto val="1"/>
        <c:lblAlgn val="ctr"/>
        <c:lblOffset val="100"/>
      </c:catAx>
      <c:valAx>
        <c:axId val="95881472"/>
        <c:scaling>
          <c:orientation val="minMax"/>
        </c:scaling>
        <c:axPos val="l"/>
        <c:majorGridlines/>
        <c:numFmt formatCode="0.0%" sourceLinked="1"/>
        <c:tickLblPos val="nextTo"/>
        <c:crossAx val="95879936"/>
        <c:crosses val="autoZero"/>
        <c:crossBetween val="between"/>
      </c:valAx>
    </c:plotArea>
    <c:plotVisOnly val="1"/>
  </c:chart>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cs-CZ"/>
  <c:chart>
    <c:view3D>
      <c:perspective val="30"/>
    </c:view3D>
    <c:plotArea>
      <c:layout>
        <c:manualLayout>
          <c:layoutTarget val="inner"/>
          <c:xMode val="edge"/>
          <c:yMode val="edge"/>
          <c:x val="4.5203914179130583E-2"/>
          <c:y val="8.1369399199351988E-2"/>
          <c:w val="0.86827369543957611"/>
          <c:h val="0.84110239198198378"/>
        </c:manualLayout>
      </c:layout>
      <c:bar3DChart>
        <c:barDir val="col"/>
        <c:grouping val="clustered"/>
        <c:ser>
          <c:idx val="0"/>
          <c:order val="0"/>
          <c:dLbls>
            <c:dLbl>
              <c:idx val="0"/>
              <c:layout>
                <c:manualLayout>
                  <c:x val="4.1012657410292889E-3"/>
                  <c:y val="4.3699418782983439E-2"/>
                </c:manualLayout>
              </c:layout>
              <c:showVal val="1"/>
            </c:dLbl>
            <c:dLbl>
              <c:idx val="1"/>
              <c:layout>
                <c:manualLayout>
                  <c:x val="2.7341771606861922E-3"/>
                  <c:y val="4.7861268190886666E-2"/>
                </c:manualLayout>
              </c:layout>
              <c:showVal val="1"/>
            </c:dLbl>
            <c:dLbl>
              <c:idx val="2"/>
              <c:layout>
                <c:manualLayout>
                  <c:x val="6.8354429017154304E-3"/>
                  <c:y val="4.7861268190886666E-2"/>
                </c:manualLayout>
              </c:layout>
              <c:showVal val="1"/>
            </c:dLbl>
            <c:dLbl>
              <c:idx val="3"/>
              <c:layout>
                <c:manualLayout>
                  <c:x val="6.8354429017154807E-3"/>
                  <c:y val="3.9537569375080288E-2"/>
                </c:manualLayout>
              </c:layout>
              <c:showVal val="1"/>
            </c:dLbl>
            <c:dLbl>
              <c:idx val="4"/>
              <c:layout>
                <c:manualLayout>
                  <c:x val="4.1012657410292889E-3"/>
                  <c:y val="4.7861268190886666E-2"/>
                </c:manualLayout>
              </c:layout>
              <c:showVal val="1"/>
            </c:dLbl>
            <c:dLbl>
              <c:idx val="5"/>
              <c:layout>
                <c:manualLayout>
                  <c:x val="8.2025314820585778E-3"/>
                  <c:y val="4.578034348693507E-2"/>
                </c:manualLayout>
              </c:layout>
              <c:showVal val="1"/>
            </c:dLbl>
            <c:showVal val="1"/>
          </c:dLbls>
          <c:cat>
            <c:strRef>
              <c:f>'data pro grafy'!$A$61:$A$66</c:f>
              <c:strCache>
                <c:ptCount val="6"/>
                <c:pt idx="0">
                  <c:v>rezidenčně</c:v>
                </c:pt>
                <c:pt idx="1">
                  <c:v>ambulantně</c:v>
                </c:pt>
                <c:pt idx="2">
                  <c:v>v terénu</c:v>
                </c:pt>
                <c:pt idx="3">
                  <c:v>v domácnosti</c:v>
                </c:pt>
                <c:pt idx="4">
                  <c:v>jedná se o klubovou službu</c:v>
                </c:pt>
                <c:pt idx="5">
                  <c:v>jinak</c:v>
                </c:pt>
              </c:strCache>
            </c:strRef>
          </c:cat>
          <c:val>
            <c:numRef>
              <c:f>'data pro grafy'!$B$61:$B$66</c:f>
              <c:numCache>
                <c:formatCode>0%</c:formatCode>
                <c:ptCount val="6"/>
                <c:pt idx="0">
                  <c:v>0.33333333333333331</c:v>
                </c:pt>
                <c:pt idx="1">
                  <c:v>0.41666666666666669</c:v>
                </c:pt>
                <c:pt idx="2">
                  <c:v>0.33333333333333331</c:v>
                </c:pt>
                <c:pt idx="3">
                  <c:v>0.22222222222222221</c:v>
                </c:pt>
                <c:pt idx="4">
                  <c:v>5.5555555555555552E-2</c:v>
                </c:pt>
                <c:pt idx="5">
                  <c:v>8.3333333333333329E-2</c:v>
                </c:pt>
              </c:numCache>
            </c:numRef>
          </c:val>
        </c:ser>
        <c:shape val="cylinder"/>
        <c:axId val="95926144"/>
        <c:axId val="95927680"/>
        <c:axId val="0"/>
      </c:bar3DChart>
      <c:catAx>
        <c:axId val="95926144"/>
        <c:scaling>
          <c:orientation val="minMax"/>
        </c:scaling>
        <c:axPos val="b"/>
        <c:tickLblPos val="nextTo"/>
        <c:crossAx val="95927680"/>
        <c:crosses val="autoZero"/>
        <c:auto val="1"/>
        <c:lblAlgn val="ctr"/>
        <c:lblOffset val="100"/>
      </c:catAx>
      <c:valAx>
        <c:axId val="95927680"/>
        <c:scaling>
          <c:orientation val="minMax"/>
        </c:scaling>
        <c:axPos val="l"/>
        <c:majorGridlines/>
        <c:numFmt formatCode="0%" sourceLinked="1"/>
        <c:tickLblPos val="nextTo"/>
        <c:crossAx val="95926144"/>
        <c:crosses val="autoZero"/>
        <c:crossBetween val="between"/>
      </c:valAx>
    </c:plotArea>
    <c:plotVisOnly val="1"/>
  </c:chart>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cs-CZ"/>
  <c:chart>
    <c:view3D>
      <c:perspective val="30"/>
    </c:view3D>
    <c:plotArea>
      <c:layout>
        <c:manualLayout>
          <c:layoutTarget val="inner"/>
          <c:xMode val="edge"/>
          <c:yMode val="edge"/>
          <c:x val="4.5203914179130583E-2"/>
          <c:y val="0.10842142035072266"/>
          <c:w val="0.93975811143709564"/>
          <c:h val="0.83944797491617351"/>
        </c:manualLayout>
      </c:layout>
      <c:bar3DChart>
        <c:barDir val="col"/>
        <c:grouping val="clustered"/>
        <c:ser>
          <c:idx val="0"/>
          <c:order val="0"/>
          <c:dLbls>
            <c:dLbl>
              <c:idx val="0"/>
              <c:layout>
                <c:manualLayout>
                  <c:x val="2.0506328705146442E-2"/>
                  <c:y val="4.1618494079031882E-3"/>
                </c:manualLayout>
              </c:layout>
              <c:spPr/>
              <c:txPr>
                <a:bodyPr/>
                <a:lstStyle/>
                <a:p>
                  <a:pPr>
                    <a:defRPr b="1"/>
                  </a:pPr>
                  <a:endParaRPr lang="cs-CZ"/>
                </a:p>
              </c:txPr>
              <c:showVal val="1"/>
            </c:dLbl>
            <c:dLbl>
              <c:idx val="1"/>
              <c:layout>
                <c:manualLayout>
                  <c:x val="1.5037974383774058E-2"/>
                  <c:y val="4.3699418782983473E-2"/>
                </c:manualLayout>
              </c:layout>
              <c:spPr/>
              <c:txPr>
                <a:bodyPr/>
                <a:lstStyle/>
                <a:p>
                  <a:pPr>
                    <a:defRPr b="1"/>
                  </a:pPr>
                  <a:endParaRPr lang="cs-CZ"/>
                </a:p>
              </c:txPr>
              <c:showVal val="1"/>
            </c:dLbl>
            <c:dLbl>
              <c:idx val="2"/>
              <c:layout>
                <c:manualLayout>
                  <c:x val="1.3670885803431062E-2"/>
                  <c:y val="8.3236988158063765E-3"/>
                </c:manualLayout>
              </c:layout>
              <c:spPr/>
              <c:txPr>
                <a:bodyPr/>
                <a:lstStyle/>
                <a:p>
                  <a:pPr>
                    <a:defRPr b="1"/>
                  </a:pPr>
                  <a:endParaRPr lang="cs-CZ"/>
                </a:p>
              </c:txPr>
              <c:showVal val="1"/>
            </c:dLbl>
            <c:showVal val="1"/>
          </c:dLbls>
          <c:cat>
            <c:strRef>
              <c:f>'data pro grafy'!$A$69:$A$71</c:f>
              <c:strCache>
                <c:ptCount val="3"/>
                <c:pt idx="0">
                  <c:v>zcela hradí klient</c:v>
                </c:pt>
                <c:pt idx="1">
                  <c:v>klient se finančně podílí</c:v>
                </c:pt>
                <c:pt idx="2">
                  <c:v>je zcela zdarma</c:v>
                </c:pt>
              </c:strCache>
            </c:strRef>
          </c:cat>
          <c:val>
            <c:numRef>
              <c:f>'data pro grafy'!$B$69:$B$71</c:f>
              <c:numCache>
                <c:formatCode>0%</c:formatCode>
                <c:ptCount val="3"/>
                <c:pt idx="0">
                  <c:v>2.7777777777777776E-2</c:v>
                </c:pt>
                <c:pt idx="1">
                  <c:v>0.58333333333333337</c:v>
                </c:pt>
                <c:pt idx="2">
                  <c:v>0.30555555555555558</c:v>
                </c:pt>
              </c:numCache>
            </c:numRef>
          </c:val>
        </c:ser>
        <c:shape val="cylinder"/>
        <c:axId val="95943680"/>
        <c:axId val="96264960"/>
        <c:axId val="0"/>
      </c:bar3DChart>
      <c:catAx>
        <c:axId val="95943680"/>
        <c:scaling>
          <c:orientation val="minMax"/>
        </c:scaling>
        <c:axPos val="b"/>
        <c:tickLblPos val="nextTo"/>
        <c:crossAx val="96264960"/>
        <c:crosses val="autoZero"/>
        <c:auto val="1"/>
        <c:lblAlgn val="ctr"/>
        <c:lblOffset val="100"/>
      </c:catAx>
      <c:valAx>
        <c:axId val="96264960"/>
        <c:scaling>
          <c:orientation val="minMax"/>
        </c:scaling>
        <c:axPos val="l"/>
        <c:majorGridlines/>
        <c:numFmt formatCode="0%" sourceLinked="1"/>
        <c:tickLblPos val="nextTo"/>
        <c:crossAx val="95943680"/>
        <c:crosses val="autoZero"/>
        <c:crossBetween val="between"/>
      </c:valAx>
    </c:plotArea>
    <c:plotVisOnly val="1"/>
  </c:chart>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cs-CZ"/>
  <c:chart>
    <c:plotArea>
      <c:layout>
        <c:manualLayout>
          <c:layoutTarget val="inner"/>
          <c:xMode val="edge"/>
          <c:yMode val="edge"/>
          <c:x val="0.10125454597319752"/>
          <c:y val="0.11882604387048069"/>
          <c:w val="0.81222306364550856"/>
          <c:h val="0.71000413563303366"/>
        </c:manualLayout>
      </c:layout>
      <c:barChart>
        <c:barDir val="col"/>
        <c:grouping val="clustered"/>
        <c:ser>
          <c:idx val="0"/>
          <c:order val="0"/>
          <c:dLbls>
            <c:dLbl>
              <c:idx val="0"/>
              <c:layout>
                <c:manualLayout>
                  <c:x val="2.7341771606861948E-3"/>
                  <c:y val="-2.4971096447419155E-2"/>
                </c:manualLayout>
              </c:layout>
              <c:showVal val="1"/>
            </c:dLbl>
            <c:dLbl>
              <c:idx val="1"/>
              <c:layout>
                <c:manualLayout>
                  <c:x val="0"/>
                  <c:y val="-2.2890171743467549E-2"/>
                </c:manualLayout>
              </c:layout>
              <c:showVal val="1"/>
            </c:dLbl>
            <c:dLbl>
              <c:idx val="2"/>
              <c:layout>
                <c:manualLayout>
                  <c:x val="0"/>
                  <c:y val="-1.6647397631612763E-2"/>
                </c:manualLayout>
              </c:layout>
              <c:showVal val="1"/>
            </c:dLbl>
            <c:showVal val="1"/>
          </c:dLbls>
          <c:cat>
            <c:strRef>
              <c:f>'data pro grafy'!$A$74:$A$78</c:f>
              <c:strCache>
                <c:ptCount val="5"/>
                <c:pt idx="0">
                  <c:v>v prostorech patřících poskytovateli</c:v>
                </c:pt>
                <c:pt idx="1">
                  <c:v>v prostorech patřících zřizovateli</c:v>
                </c:pt>
                <c:pt idx="2">
                  <c:v>v prostorech pronajatých za tržní nájemmé</c:v>
                </c:pt>
                <c:pt idx="3">
                  <c:v>v prostorech pronajatých za zvýhodněné nájemné</c:v>
                </c:pt>
                <c:pt idx="4">
                  <c:v>v terénu</c:v>
                </c:pt>
              </c:strCache>
            </c:strRef>
          </c:cat>
          <c:val>
            <c:numRef>
              <c:f>'data pro grafy'!$B$74:$B$78</c:f>
              <c:numCache>
                <c:formatCode>0%</c:formatCode>
                <c:ptCount val="5"/>
                <c:pt idx="0">
                  <c:v>0.1388888888888889</c:v>
                </c:pt>
                <c:pt idx="1">
                  <c:v>0.1388888888888889</c:v>
                </c:pt>
                <c:pt idx="2">
                  <c:v>0.3888888888888889</c:v>
                </c:pt>
                <c:pt idx="3">
                  <c:v>0.22222222222222221</c:v>
                </c:pt>
                <c:pt idx="4">
                  <c:v>0.27777777777777779</c:v>
                </c:pt>
              </c:numCache>
            </c:numRef>
          </c:val>
        </c:ser>
        <c:axId val="96817536"/>
        <c:axId val="96819072"/>
      </c:barChart>
      <c:catAx>
        <c:axId val="96817536"/>
        <c:scaling>
          <c:orientation val="minMax"/>
        </c:scaling>
        <c:axPos val="b"/>
        <c:tickLblPos val="nextTo"/>
        <c:crossAx val="96819072"/>
        <c:crosses val="autoZero"/>
        <c:auto val="1"/>
        <c:lblAlgn val="ctr"/>
        <c:lblOffset val="100"/>
      </c:catAx>
      <c:valAx>
        <c:axId val="96819072"/>
        <c:scaling>
          <c:orientation val="minMax"/>
        </c:scaling>
        <c:axPos val="l"/>
        <c:majorGridlines/>
        <c:numFmt formatCode="0%" sourceLinked="1"/>
        <c:tickLblPos val="nextTo"/>
        <c:crossAx val="96817536"/>
        <c:crosses val="autoZero"/>
        <c:crossBetween val="between"/>
      </c:valAx>
    </c:plotArea>
    <c:plotVisOnly val="1"/>
  </c:chart>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cs-CZ"/>
  <c:chart>
    <c:view3D>
      <c:perspective val="30"/>
    </c:view3D>
    <c:plotArea>
      <c:layout>
        <c:manualLayout>
          <c:layoutTarget val="inner"/>
          <c:xMode val="edge"/>
          <c:yMode val="edge"/>
          <c:x val="0.13962872242342825"/>
          <c:y val="0.17193622895072189"/>
          <c:w val="0.77384888719527789"/>
          <c:h val="0.64381899062514369"/>
        </c:manualLayout>
      </c:layout>
      <c:bar3DChart>
        <c:barDir val="col"/>
        <c:grouping val="clustered"/>
        <c:ser>
          <c:idx val="0"/>
          <c:order val="0"/>
          <c:dLbls>
            <c:dLbl>
              <c:idx val="0"/>
              <c:layout>
                <c:manualLayout>
                  <c:x val="1.2303797223087866E-2"/>
                  <c:y val="1.8620687632833272E-2"/>
                </c:manualLayout>
              </c:layout>
              <c:showVal val="1"/>
            </c:dLbl>
            <c:showVal val="1"/>
          </c:dLbls>
          <c:cat>
            <c:strRef>
              <c:f>'data pro grafy'!$A$82:$A$83</c:f>
              <c:strCache>
                <c:ptCount val="2"/>
                <c:pt idx="0">
                  <c:v>ano</c:v>
                </c:pt>
                <c:pt idx="1">
                  <c:v>ne</c:v>
                </c:pt>
              </c:strCache>
            </c:strRef>
          </c:cat>
          <c:val>
            <c:numRef>
              <c:f>'data pro grafy'!$B$82:$B$83</c:f>
              <c:numCache>
                <c:formatCode>0%</c:formatCode>
                <c:ptCount val="2"/>
                <c:pt idx="0">
                  <c:v>0.91666666666666663</c:v>
                </c:pt>
                <c:pt idx="1">
                  <c:v>2.7777777777777776E-2</c:v>
                </c:pt>
              </c:numCache>
            </c:numRef>
          </c:val>
        </c:ser>
        <c:shape val="cylinder"/>
        <c:axId val="96892800"/>
        <c:axId val="96894336"/>
        <c:axId val="0"/>
      </c:bar3DChart>
      <c:catAx>
        <c:axId val="96892800"/>
        <c:scaling>
          <c:orientation val="minMax"/>
        </c:scaling>
        <c:axPos val="b"/>
        <c:tickLblPos val="nextTo"/>
        <c:crossAx val="96894336"/>
        <c:crosses val="autoZero"/>
        <c:auto val="1"/>
        <c:lblAlgn val="ctr"/>
        <c:lblOffset val="100"/>
      </c:catAx>
      <c:valAx>
        <c:axId val="96894336"/>
        <c:scaling>
          <c:orientation val="minMax"/>
        </c:scaling>
        <c:axPos val="l"/>
        <c:majorGridlines/>
        <c:numFmt formatCode="0%" sourceLinked="1"/>
        <c:tickLblPos val="nextTo"/>
        <c:crossAx val="96892800"/>
        <c:crosses val="autoZero"/>
        <c:crossBetween val="between"/>
      </c:valAx>
    </c:plotArea>
    <c:plotVisOnly val="1"/>
  </c:chart>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cs-CZ"/>
  <c:chart>
    <c:plotArea>
      <c:layout>
        <c:manualLayout>
          <c:layoutTarget val="inner"/>
          <c:xMode val="edge"/>
          <c:yMode val="edge"/>
          <c:x val="4.5203914179130583E-2"/>
          <c:y val="0.11882604387048069"/>
          <c:w val="0.86827369543957611"/>
          <c:h val="0.8290433513964155"/>
        </c:manualLayout>
      </c:layout>
      <c:barChart>
        <c:barDir val="col"/>
        <c:grouping val="clustered"/>
        <c:ser>
          <c:idx val="0"/>
          <c:order val="0"/>
          <c:dLbls>
            <c:showVal val="1"/>
          </c:dLbls>
          <c:cat>
            <c:strRef>
              <c:f>'data pro grafy'!$A$86:$A$87</c:f>
              <c:strCache>
                <c:ptCount val="2"/>
                <c:pt idx="0">
                  <c:v>ano</c:v>
                </c:pt>
                <c:pt idx="1">
                  <c:v>ne</c:v>
                </c:pt>
              </c:strCache>
            </c:strRef>
          </c:cat>
          <c:val>
            <c:numRef>
              <c:f>'data pro grafy'!$B$86:$B$87</c:f>
              <c:numCache>
                <c:formatCode>0%</c:formatCode>
                <c:ptCount val="2"/>
                <c:pt idx="0">
                  <c:v>0.5</c:v>
                </c:pt>
                <c:pt idx="1">
                  <c:v>0.27777777777777779</c:v>
                </c:pt>
              </c:numCache>
            </c:numRef>
          </c:val>
        </c:ser>
        <c:axId val="96934912"/>
        <c:axId val="96957184"/>
      </c:barChart>
      <c:catAx>
        <c:axId val="96934912"/>
        <c:scaling>
          <c:orientation val="minMax"/>
        </c:scaling>
        <c:axPos val="b"/>
        <c:tickLblPos val="nextTo"/>
        <c:crossAx val="96957184"/>
        <c:crosses val="autoZero"/>
        <c:auto val="1"/>
        <c:lblAlgn val="ctr"/>
        <c:lblOffset val="100"/>
      </c:catAx>
      <c:valAx>
        <c:axId val="96957184"/>
        <c:scaling>
          <c:orientation val="minMax"/>
        </c:scaling>
        <c:axPos val="l"/>
        <c:majorGridlines/>
        <c:numFmt formatCode="0%" sourceLinked="1"/>
        <c:tickLblPos val="nextTo"/>
        <c:crossAx val="96934912"/>
        <c:crosses val="autoZero"/>
        <c:crossBetween val="between"/>
      </c:valAx>
    </c:plotArea>
    <c:plotVisOnly val="1"/>
  </c:chart>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cs-CZ"/>
  <c:chart>
    <c:plotArea>
      <c:layout>
        <c:manualLayout>
          <c:layoutTarget val="inner"/>
          <c:xMode val="edge"/>
          <c:yMode val="edge"/>
          <c:x val="4.5203914179130583E-2"/>
          <c:y val="0.11942669065649422"/>
          <c:w val="0.93975811143709564"/>
          <c:h val="0.81747425187421896"/>
        </c:manualLayout>
      </c:layout>
      <c:barChart>
        <c:barDir val="col"/>
        <c:grouping val="clustered"/>
        <c:ser>
          <c:idx val="0"/>
          <c:order val="0"/>
          <c:dLbls>
            <c:showVal val="1"/>
          </c:dLbls>
          <c:cat>
            <c:strRef>
              <c:f>'data pro grafy'!$A$90:$A$91</c:f>
              <c:strCache>
                <c:ptCount val="2"/>
                <c:pt idx="0">
                  <c:v>ano</c:v>
                </c:pt>
                <c:pt idx="1">
                  <c:v>ne</c:v>
                </c:pt>
              </c:strCache>
            </c:strRef>
          </c:cat>
          <c:val>
            <c:numRef>
              <c:f>'data pro grafy'!$B$90:$B$91</c:f>
              <c:numCache>
                <c:formatCode>0%</c:formatCode>
                <c:ptCount val="2"/>
                <c:pt idx="0">
                  <c:v>0.75</c:v>
                </c:pt>
                <c:pt idx="1">
                  <c:v>0.16666666666666666</c:v>
                </c:pt>
              </c:numCache>
            </c:numRef>
          </c:val>
        </c:ser>
        <c:axId val="95981952"/>
        <c:axId val="95983488"/>
      </c:barChart>
      <c:catAx>
        <c:axId val="95981952"/>
        <c:scaling>
          <c:orientation val="minMax"/>
        </c:scaling>
        <c:axPos val="b"/>
        <c:tickLblPos val="nextTo"/>
        <c:crossAx val="95983488"/>
        <c:crosses val="autoZero"/>
        <c:auto val="1"/>
        <c:lblAlgn val="ctr"/>
        <c:lblOffset val="100"/>
      </c:catAx>
      <c:valAx>
        <c:axId val="95983488"/>
        <c:scaling>
          <c:orientation val="minMax"/>
        </c:scaling>
        <c:axPos val="l"/>
        <c:majorGridlines/>
        <c:numFmt formatCode="0%" sourceLinked="1"/>
        <c:tickLblPos val="nextTo"/>
        <c:crossAx val="95981952"/>
        <c:crosses val="autoZero"/>
        <c:crossBetween val="between"/>
      </c:valAx>
    </c:plotArea>
    <c:plotVisOnly val="1"/>
  </c:chart>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8.xml"/></Relationships>
</file>

<file path=xl/chartsheets/sheet1.xml><?xml version="1.0" encoding="utf-8"?>
<chartsheet xmlns="http://schemas.openxmlformats.org/spreadsheetml/2006/main" xmlns:r="http://schemas.openxmlformats.org/officeDocument/2006/relationships">
  <sheetPr/>
  <sheetViews>
    <sheetView zoomScale="83" workbookViewId="0" zoomToFit="1"/>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sheetPr/>
  <sheetViews>
    <sheetView zoomScale="81"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83"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tabSelected="1" zoomScale="83"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zoomScale="83"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zoomScale="83"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zoomScale="83" workbookViewId="0" zoomToFit="1"/>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zoomScale="83" workbookViewId="0" zoomToFit="1"/>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sheetViews>
    <sheetView zoomScale="83" workbookViewId="0" zoomToFit="1"/>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sheetViews>
    <sheetView zoomScale="83" workbookViewId="0" zoomToFit="1"/>
  </sheetViews>
  <pageMargins left="0.7" right="0.7" top="0.75" bottom="0.75" header="0.3" footer="0.3"/>
  <drawing r:id="rId1"/>
</chartsheet>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46</xdr:col>
      <xdr:colOff>435429</xdr:colOff>
      <xdr:row>2</xdr:row>
      <xdr:rowOff>54428</xdr:rowOff>
    </xdr:from>
    <xdr:to>
      <xdr:col>53</xdr:col>
      <xdr:colOff>40822</xdr:colOff>
      <xdr:row>37</xdr:row>
      <xdr:rowOff>95250</xdr:rowOff>
    </xdr:to>
    <xdr:sp macro="" textlink="">
      <xdr:nvSpPr>
        <xdr:cNvPr id="2" name="TextBox 1"/>
        <xdr:cNvSpPr txBox="1"/>
      </xdr:nvSpPr>
      <xdr:spPr>
        <a:xfrm>
          <a:off x="16573500" y="2013857"/>
          <a:ext cx="3891643" cy="6708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latin typeface="+mn-lt"/>
              <a:ea typeface="+mn-ea"/>
              <a:cs typeface="+mn-cs"/>
            </a:rPr>
            <a:t>počet</a:t>
          </a:r>
          <a:r>
            <a:rPr lang="cs-CZ" sz="1100" baseline="0">
              <a:solidFill>
                <a:schemeClr val="dk1"/>
              </a:solidFill>
              <a:latin typeface="+mn-lt"/>
              <a:ea typeface="+mn-ea"/>
              <a:cs typeface="+mn-cs"/>
            </a:rPr>
            <a:t> zaměstnanců  u  dotazovaných poskytovatelů je 2 120 z toho je ale 1719 v nemocnici a psychiatrické léčebně </a:t>
          </a:r>
          <a:r>
            <a:rPr lang="en-US" sz="1100" baseline="0">
              <a:solidFill>
                <a:schemeClr val="dk1"/>
              </a:solidFill>
              <a:latin typeface="+mn-lt"/>
              <a:ea typeface="+mn-ea"/>
              <a:cs typeface="+mn-cs"/>
            </a:rPr>
            <a:t>(pozor </a:t>
          </a:r>
          <a:r>
            <a:rPr lang="cs-CZ" sz="1100" baseline="0">
              <a:solidFill>
                <a:schemeClr val="dk1"/>
              </a:solidFill>
              <a:latin typeface="+mn-lt"/>
              <a:ea typeface="+mn-ea"/>
              <a:cs typeface="+mn-cs"/>
            </a:rPr>
            <a:t> </a:t>
          </a:r>
          <a:r>
            <a:rPr lang="en-GB"/>
            <a:t>pokud je počet zaměstnanců celkem součtem provozního personálu a personálu v pp tak je chyba v datech u Sociálních služeb města, u ÚSVITu a u Fokusu data chybí úplně</a:t>
          </a:r>
          <a:r>
            <a:rPr lang="cs-CZ"/>
            <a:t> - po doplnění</a:t>
          </a:r>
          <a:r>
            <a:rPr lang="cs-CZ" baseline="0"/>
            <a:t> dat to může vyjít jinak)</a:t>
          </a:r>
        </a:p>
        <a:p>
          <a:r>
            <a:rPr lang="cs-CZ" sz="1100" baseline="0">
              <a:solidFill>
                <a:schemeClr val="dk1"/>
              </a:solidFill>
              <a:latin typeface="+mn-lt"/>
              <a:ea typeface="+mn-ea"/>
              <a:cs typeface="+mn-cs"/>
            </a:rPr>
            <a:t>Dotazovaných poskytovatelů je 16,  kteří poskytují  31 regustrovaných služeb a 26 neregistrovaných</a:t>
          </a:r>
        </a:p>
        <a:p>
          <a:endParaRPr lang="cs-CZ" sz="1100" baseline="0">
            <a:solidFill>
              <a:schemeClr val="dk1"/>
            </a:solidFill>
            <a:latin typeface="+mn-lt"/>
            <a:ea typeface="+mn-ea"/>
            <a:cs typeface="+mn-cs"/>
          </a:endParaRPr>
        </a:p>
        <a:p>
          <a:r>
            <a:rPr lang="cs-CZ" sz="1100" b="1" baseline="0">
              <a:solidFill>
                <a:schemeClr val="dk1"/>
              </a:solidFill>
              <a:latin typeface="+mn-lt"/>
              <a:ea typeface="+mn-ea"/>
              <a:cs typeface="+mn-cs"/>
            </a:rPr>
            <a:t>A1</a:t>
          </a:r>
          <a:endParaRPr lang="en-GB" b="1"/>
        </a:p>
        <a:p>
          <a:r>
            <a:rPr lang="cs-CZ" sz="1100" baseline="0">
              <a:solidFill>
                <a:schemeClr val="dk1"/>
              </a:solidFill>
              <a:latin typeface="+mn-lt"/>
              <a:ea typeface="+mn-ea"/>
              <a:cs typeface="+mn-cs"/>
            </a:rPr>
            <a:t>Poskytovatelé jsou vesměs s místem a vybavením spokojeni. Problém s budovou a vybavením pociťují hlavně  knihovna a oba svazy postižených. ( nevím proč je knihovna nespokojená s rehabilitačními pomůckami, ale zřejmě je potřebují)</a:t>
          </a:r>
        </a:p>
        <a:p>
          <a:endParaRPr lang="cs-CZ" sz="1100" baseline="0">
            <a:solidFill>
              <a:schemeClr val="dk1"/>
            </a:solidFill>
            <a:latin typeface="+mn-lt"/>
            <a:ea typeface="+mn-ea"/>
            <a:cs typeface="+mn-cs"/>
          </a:endParaRPr>
        </a:p>
        <a:p>
          <a:r>
            <a:rPr lang="cs-CZ" sz="1100" b="1" baseline="0">
              <a:solidFill>
                <a:schemeClr val="dk1"/>
              </a:solidFill>
              <a:latin typeface="+mn-lt"/>
              <a:ea typeface="+mn-ea"/>
              <a:cs typeface="+mn-cs"/>
            </a:rPr>
            <a:t>A2</a:t>
          </a:r>
        </a:p>
        <a:p>
          <a:r>
            <a:rPr lang="cs-CZ" b="0" baseline="0"/>
            <a:t>Lidé se o službách a poskytovatelích mohou dozvědět hlavně na internetu , v článcí regionálního tisku, z letáčků a u  lékaře a na odboru sociálních věcí MěU . ( Ten by však podle mne měl shlukovat informace o všech poskytovatelích toto vidím jako problém) </a:t>
          </a:r>
        </a:p>
        <a:p>
          <a:endParaRPr lang="cs-CZ" b="0" baseline="0"/>
        </a:p>
        <a:p>
          <a:r>
            <a:rPr lang="cs-CZ" b="1" baseline="0"/>
            <a:t>A3</a:t>
          </a:r>
        </a:p>
        <a:p>
          <a:r>
            <a:rPr lang="cs-CZ" b="0"/>
            <a:t>problémy jsou individuální</a:t>
          </a:r>
          <a:r>
            <a:rPr lang="cs-CZ" b="0" baseline="0"/>
            <a:t> a je třeba je pročíst u každého poskytvatele. Finanční problémy a problém sehnat dobrovolníky vedou.</a:t>
          </a:r>
        </a:p>
        <a:p>
          <a:endParaRPr lang="cs-CZ" b="0" baseline="0"/>
        </a:p>
        <a:p>
          <a:r>
            <a:rPr lang="cs-CZ" b="1" baseline="0"/>
            <a:t>A4</a:t>
          </a:r>
          <a:endParaRPr lang="cs-CZ" b="0" baseline="0"/>
        </a:p>
        <a:p>
          <a:r>
            <a:rPr lang="cs-CZ" b="0" baseline="0"/>
            <a:t>kalkulováno váženým průměrem podle nákladů 2011, kde však chybí předpokládané náklady u nemocnice psych. léčebny a svazu diabetiků dále chybí rozpad na poměr zdroje u Fokusu</a:t>
          </a:r>
          <a:endParaRPr lang="en-GB" b="1"/>
        </a:p>
        <a:p>
          <a:endParaRPr lang="cs-CZ" sz="1100" baseline="0"/>
        </a:p>
        <a:p>
          <a:r>
            <a:rPr lang="cs-CZ" sz="1100" baseline="0"/>
            <a:t>pokud zapomeneme na  nemocnici, léčebnu, svaz diabetiků a Fokus  tak jsou služby financované hlavně úhradami klientů nasledované státními dotacemi a přípspěvky zřizovatele</a:t>
          </a:r>
          <a:r>
            <a:rPr lang="en-US" sz="1100" baseline="0"/>
            <a:t> </a:t>
          </a:r>
          <a:r>
            <a:rPr lang="cs-CZ" sz="1100" baseline="0"/>
            <a:t>(zde však velkou  část dělá knihovna s velkým rozpočtem) </a:t>
          </a:r>
        </a:p>
        <a:p>
          <a:r>
            <a:rPr lang="cs-CZ" sz="1100" baseline="0"/>
            <a:t>Evropské fondy využívá pouze Centrum J.J.Pestalozziho a oblastní charita.</a:t>
          </a:r>
        </a:p>
        <a:p>
          <a:endParaRPr lang="en-GB" sz="1100"/>
        </a:p>
      </xdr:txBody>
    </xdr:sp>
    <xdr:clientData/>
  </xdr:twoCellAnchor>
  <xdr:twoCellAnchor>
    <xdr:from>
      <xdr:col>46</xdr:col>
      <xdr:colOff>410936</xdr:colOff>
      <xdr:row>93</xdr:row>
      <xdr:rowOff>97968</xdr:rowOff>
    </xdr:from>
    <xdr:to>
      <xdr:col>53</xdr:col>
      <xdr:colOff>16329</xdr:colOff>
      <xdr:row>148</xdr:row>
      <xdr:rowOff>27213</xdr:rowOff>
    </xdr:to>
    <xdr:sp macro="" textlink="">
      <xdr:nvSpPr>
        <xdr:cNvPr id="3" name="TextBox 2"/>
        <xdr:cNvSpPr txBox="1"/>
      </xdr:nvSpPr>
      <xdr:spPr>
        <a:xfrm>
          <a:off x="16712293" y="19392897"/>
          <a:ext cx="3891643" cy="104067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a:t>Otázka odkud jsou vaši klienti je vyplněna divně většinou je to počet procent Svaz diabetiků a nemocnice to však nevyplnili, DD ždírec u jedné služby nevyplnil a u druhé zadal zřejmě počet klientů, ÚSVIT pouze označil zdroj.</a:t>
          </a:r>
          <a:endParaRPr lang="cs-CZ"/>
        </a:p>
        <a:p>
          <a:r>
            <a:rPr lang="cs-CZ"/>
            <a:t>Není</a:t>
          </a:r>
          <a:r>
            <a:rPr lang="cs-CZ" baseline="0"/>
            <a:t> zcela jasné odkud referenční počet klientů není vyplněn u všech služeb </a:t>
          </a:r>
        </a:p>
        <a:p>
          <a:r>
            <a:rPr lang="cs-CZ" sz="1100" b="0" baseline="0">
              <a:solidFill>
                <a:schemeClr val="dk1"/>
              </a:solidFill>
              <a:latin typeface="+mn-lt"/>
              <a:ea typeface="+mn-ea"/>
              <a:cs typeface="+mn-cs"/>
            </a:rPr>
            <a:t>komentované základní trendy se zcela jiste ě změní po jejich doplnění !!!</a:t>
          </a:r>
        </a:p>
        <a:p>
          <a:endParaRPr lang="en-US" sz="1100" b="0" baseline="0">
            <a:solidFill>
              <a:schemeClr val="dk1"/>
            </a:solidFill>
            <a:latin typeface="+mn-lt"/>
            <a:ea typeface="+mn-ea"/>
            <a:cs typeface="+mn-cs"/>
          </a:endParaRPr>
        </a:p>
        <a:p>
          <a:r>
            <a:rPr lang="cs-CZ" sz="1100" b="1" baseline="0">
              <a:solidFill>
                <a:schemeClr val="dk1"/>
              </a:solidFill>
              <a:latin typeface="+mn-lt"/>
              <a:ea typeface="+mn-ea"/>
              <a:cs typeface="+mn-cs"/>
            </a:rPr>
            <a:t>A1</a:t>
          </a:r>
          <a:endParaRPr lang="en-GB" b="1"/>
        </a:p>
        <a:p>
          <a:r>
            <a:rPr lang="cs-CZ" sz="1100" baseline="0">
              <a:solidFill>
                <a:schemeClr val="dk1"/>
              </a:solidFill>
              <a:latin typeface="+mn-lt"/>
              <a:ea typeface="+mn-ea"/>
              <a:cs typeface="+mn-cs"/>
            </a:rPr>
            <a:t>Klienti jsou hlavně z HB nebo odjinud ( jak překvapivé)</a:t>
          </a:r>
        </a:p>
        <a:p>
          <a:endParaRPr lang="cs-CZ" sz="1100" baseline="0">
            <a:solidFill>
              <a:schemeClr val="dk1"/>
            </a:solidFill>
            <a:latin typeface="+mn-lt"/>
            <a:ea typeface="+mn-ea"/>
            <a:cs typeface="+mn-cs"/>
          </a:endParaRPr>
        </a:p>
        <a:p>
          <a:r>
            <a:rPr lang="cs-CZ" sz="1100" b="1" baseline="0">
              <a:solidFill>
                <a:schemeClr val="dk1"/>
              </a:solidFill>
              <a:latin typeface="+mn-lt"/>
              <a:ea typeface="+mn-ea"/>
              <a:cs typeface="+mn-cs"/>
            </a:rPr>
            <a:t>A2</a:t>
          </a:r>
        </a:p>
        <a:p>
          <a:r>
            <a:rPr lang="cs-CZ" b="0" baseline="0"/>
            <a:t>není vyplněno</a:t>
          </a:r>
        </a:p>
        <a:p>
          <a:endParaRPr lang="cs-CZ" b="0" baseline="0"/>
        </a:p>
        <a:p>
          <a:r>
            <a:rPr lang="cs-CZ" b="1" baseline="0"/>
            <a:t>A3</a:t>
          </a:r>
        </a:p>
        <a:p>
          <a:r>
            <a:rPr lang="cs-CZ" b="0" baseline="0"/>
            <a:t>nedá se hodnotit neboť není vše stejne vyplněno a nemocnice nedoplnila vůbec . </a:t>
          </a:r>
        </a:p>
        <a:p>
          <a:r>
            <a:rPr lang="cs-CZ" b="0" baseline="0"/>
            <a:t>z daných dat jsou hlavními klienty senioři, matky s dětmi osoby se zdravotním postižením a invalidní důchodci</a:t>
          </a:r>
        </a:p>
        <a:p>
          <a:endParaRPr lang="cs-CZ" b="1" baseline="0"/>
        </a:p>
        <a:p>
          <a:r>
            <a:rPr lang="cs-CZ" b="1" baseline="0"/>
            <a:t>A4</a:t>
          </a:r>
          <a:endParaRPr lang="cs-CZ" b="0" baseline="0"/>
        </a:p>
        <a:p>
          <a:r>
            <a:rPr lang="cs-CZ" sz="1100" baseline="0"/>
            <a:t>data nejsou doplněna</a:t>
          </a:r>
        </a:p>
        <a:p>
          <a:endParaRPr lang="cs-CZ" sz="1100" baseline="0"/>
        </a:p>
        <a:p>
          <a:r>
            <a:rPr lang="cs-CZ" sz="1100" b="1" baseline="0"/>
            <a:t>A5</a:t>
          </a:r>
        </a:p>
        <a:p>
          <a:r>
            <a:rPr lang="cs-CZ" sz="1100" b="0" baseline="0"/>
            <a:t>klienti jsou z 53% ženy a ze 47% muži ( skoro jako poměr narozených ;-)</a:t>
          </a:r>
        </a:p>
        <a:p>
          <a:endParaRPr lang="cs-CZ" sz="1100" b="0" baseline="0"/>
        </a:p>
        <a:p>
          <a:r>
            <a:rPr lang="cs-CZ" sz="1100" b="1" baseline="0"/>
            <a:t>A6</a:t>
          </a:r>
        </a:p>
        <a:p>
          <a:r>
            <a:rPr lang="cs-CZ" sz="1100" b="0"/>
            <a:t>služby</a:t>
          </a:r>
          <a:r>
            <a:rPr lang="cs-CZ" sz="1100" b="0" baseline="0"/>
            <a:t> jsou poskytovány hlavně ambulantně, rezidenčně a v terénu. V domácnosti je poskytována pouze pětina doplněných služeb</a:t>
          </a:r>
        </a:p>
        <a:p>
          <a:endParaRPr lang="cs-CZ" sz="1100" b="0" baseline="0"/>
        </a:p>
        <a:p>
          <a:r>
            <a:rPr lang="cs-CZ" sz="1100" b="1" baseline="0"/>
            <a:t>A8</a:t>
          </a:r>
        </a:p>
        <a:p>
          <a:r>
            <a:rPr lang="cs-CZ" sz="1100" b="0" baseline="0"/>
            <a:t>nejvíce služeb je poskytováno tak že se na nich klinti podílí nebo jsou zcela zdarma.</a:t>
          </a:r>
          <a:endParaRPr lang="cs-CZ" sz="1100" b="0" i="0" u="none" strike="noStrike" baseline="0">
            <a:solidFill>
              <a:schemeClr val="dk1"/>
            </a:solidFill>
            <a:latin typeface="+mn-lt"/>
            <a:ea typeface="+mn-ea"/>
            <a:cs typeface="+mn-cs"/>
          </a:endParaRPr>
        </a:p>
        <a:p>
          <a:endParaRPr lang="cs-CZ" sz="1100" b="0" i="0" u="none" strike="noStrike" baseline="0">
            <a:solidFill>
              <a:schemeClr val="dk1"/>
            </a:solidFill>
            <a:latin typeface="+mn-lt"/>
            <a:ea typeface="+mn-ea"/>
            <a:cs typeface="+mn-cs"/>
          </a:endParaRPr>
        </a:p>
        <a:p>
          <a:r>
            <a:rPr lang="cs-CZ" sz="1100" b="1" i="0" u="none" strike="noStrike" baseline="0">
              <a:solidFill>
                <a:schemeClr val="dk1"/>
              </a:solidFill>
              <a:latin typeface="+mn-lt"/>
              <a:ea typeface="+mn-ea"/>
              <a:cs typeface="+mn-cs"/>
            </a:rPr>
            <a:t>A9</a:t>
          </a:r>
        </a:p>
        <a:p>
          <a:r>
            <a:rPr lang="cs-CZ" b="0"/>
            <a:t>ze</a:t>
          </a:r>
          <a:r>
            <a:rPr lang="cs-CZ" b="0" baseline="0"/>
            <a:t>  78 % jsou jasná kritéria pro poskytnutí služby z 11% ne a 11% není vyplněno</a:t>
          </a:r>
          <a:endParaRPr lang="cs-CZ" sz="1100" b="0" i="0" u="none" strike="noStrike" baseline="0">
            <a:solidFill>
              <a:schemeClr val="dk1"/>
            </a:solidFill>
            <a:latin typeface="+mn-lt"/>
            <a:ea typeface="+mn-ea"/>
            <a:cs typeface="+mn-cs"/>
          </a:endParaRPr>
        </a:p>
        <a:p>
          <a:endParaRPr lang="cs-CZ" sz="1100" b="0" i="0" u="none" strike="noStrike" baseline="0">
            <a:solidFill>
              <a:schemeClr val="dk1"/>
            </a:solidFill>
            <a:latin typeface="+mn-lt"/>
            <a:ea typeface="+mn-ea"/>
            <a:cs typeface="+mn-cs"/>
          </a:endParaRPr>
        </a:p>
        <a:p>
          <a:r>
            <a:rPr lang="cs-CZ" sz="1100" b="1" i="0" u="none" strike="noStrike" baseline="0">
              <a:solidFill>
                <a:schemeClr val="dk1"/>
              </a:solidFill>
              <a:latin typeface="+mn-lt"/>
              <a:ea typeface="+mn-ea"/>
              <a:cs typeface="+mn-cs"/>
            </a:rPr>
            <a:t>A10</a:t>
          </a:r>
        </a:p>
        <a:p>
          <a:r>
            <a:rPr lang="cs-CZ" sz="1100" b="0" i="0" u="none" strike="noStrike" baseline="0">
              <a:solidFill>
                <a:schemeClr val="dk1"/>
              </a:solidFill>
              <a:latin typeface="+mn-lt"/>
              <a:ea typeface="+mn-ea"/>
              <a:cs typeface="+mn-cs"/>
            </a:rPr>
            <a:t>Nedá se jednoznačně vyhodnotit mnohdy není vyplněna kapacita jindy využití</a:t>
          </a:r>
        </a:p>
        <a:p>
          <a:endParaRPr lang="cs-CZ" sz="1100" b="0" i="0" u="none" strike="noStrike" baseline="0">
            <a:solidFill>
              <a:schemeClr val="dk1"/>
            </a:solidFill>
            <a:latin typeface="+mn-lt"/>
            <a:ea typeface="+mn-ea"/>
            <a:cs typeface="+mn-cs"/>
          </a:endParaRPr>
        </a:p>
        <a:p>
          <a:r>
            <a:rPr lang="cs-CZ" sz="1100" b="1" i="0" u="none" strike="noStrike" baseline="0">
              <a:solidFill>
                <a:schemeClr val="dk1"/>
              </a:solidFill>
              <a:latin typeface="+mn-lt"/>
              <a:ea typeface="+mn-ea"/>
              <a:cs typeface="+mn-cs"/>
            </a:rPr>
            <a:t>A11</a:t>
          </a:r>
        </a:p>
        <a:p>
          <a:r>
            <a:rPr lang="cs-CZ" sz="1100" b="0" i="0" u="none" strike="noStrike" baseline="0">
              <a:solidFill>
                <a:schemeClr val="dk1"/>
              </a:solidFill>
              <a:latin typeface="+mn-lt"/>
              <a:ea typeface="+mn-ea"/>
              <a:cs typeface="+mn-cs"/>
            </a:rPr>
            <a:t>Nedává mi smysl</a:t>
          </a:r>
        </a:p>
        <a:p>
          <a:endParaRPr lang="cs-CZ" sz="1100" b="0" i="0" u="none" strike="noStrike" baseline="0">
            <a:solidFill>
              <a:schemeClr val="dk1"/>
            </a:solidFill>
            <a:latin typeface="+mn-lt"/>
            <a:ea typeface="+mn-ea"/>
            <a:cs typeface="+mn-cs"/>
          </a:endParaRPr>
        </a:p>
        <a:p>
          <a:r>
            <a:rPr lang="cs-CZ" sz="1100" b="1" i="0" u="none" strike="noStrike" baseline="0">
              <a:solidFill>
                <a:schemeClr val="dk1"/>
              </a:solidFill>
              <a:latin typeface="+mn-lt"/>
              <a:ea typeface="+mn-ea"/>
              <a:cs typeface="+mn-cs"/>
            </a:rPr>
            <a:t>A12</a:t>
          </a:r>
        </a:p>
        <a:p>
          <a:r>
            <a:rPr lang="cs-CZ" sz="1100" b="0" i="0" u="none" strike="noStrike" baseline="0">
              <a:solidFill>
                <a:schemeClr val="dk1"/>
              </a:solidFill>
              <a:latin typeface="+mn-lt"/>
              <a:ea typeface="+mn-ea"/>
              <a:cs typeface="+mn-cs"/>
            </a:rPr>
            <a:t>nejvíce služeb je poskytováno za v prostorách za tržní nájem a v terénu  až potom v prostorách za zvýhodněný nájem. Přitom služby poskytované v terénu jsou doplňkové, vždy je u nichnějaký prostor)</a:t>
          </a:r>
        </a:p>
        <a:p>
          <a:endParaRPr lang="cs-CZ" sz="1100" b="0" i="0" u="none" strike="noStrike" baseline="0">
            <a:solidFill>
              <a:schemeClr val="dk1"/>
            </a:solidFill>
            <a:latin typeface="+mn-lt"/>
            <a:ea typeface="+mn-ea"/>
            <a:cs typeface="+mn-cs"/>
          </a:endParaRPr>
        </a:p>
        <a:p>
          <a:r>
            <a:rPr lang="cs-CZ" sz="1100" b="1" i="0" u="none" strike="noStrike" baseline="0">
              <a:solidFill>
                <a:schemeClr val="dk1"/>
              </a:solidFill>
              <a:latin typeface="+mn-lt"/>
              <a:ea typeface="+mn-ea"/>
              <a:cs typeface="+mn-cs"/>
            </a:rPr>
            <a:t>A13</a:t>
          </a:r>
          <a:endParaRPr lang="cs-CZ" sz="1100" b="0" i="0" u="none" strike="noStrike" baseline="0">
            <a:solidFill>
              <a:schemeClr val="dk1"/>
            </a:solidFill>
            <a:latin typeface="+mn-lt"/>
            <a:ea typeface="+mn-ea"/>
            <a:cs typeface="+mn-cs"/>
          </a:endParaRPr>
        </a:p>
        <a:p>
          <a:r>
            <a:rPr lang="cs-CZ" sz="1100" b="0" i="0" u="none" strike="noStrike" baseline="0">
              <a:solidFill>
                <a:schemeClr val="dk1"/>
              </a:solidFill>
              <a:latin typeface="+mn-lt"/>
              <a:ea typeface="+mn-ea"/>
              <a:cs typeface="+mn-cs"/>
            </a:rPr>
            <a:t>Na 72</a:t>
          </a:r>
          <a:r>
            <a:rPr lang="en-US" sz="1100" b="0" i="0" u="none" strike="noStrike" baseline="0">
              <a:solidFill>
                <a:schemeClr val="dk1"/>
              </a:solidFill>
              <a:latin typeface="+mn-lt"/>
              <a:ea typeface="+mn-ea"/>
              <a:cs typeface="+mn-cs"/>
            </a:rPr>
            <a:t>% slu</a:t>
          </a:r>
          <a:r>
            <a:rPr lang="cs-CZ" sz="1100" b="0" i="0" u="none" strike="noStrike" baseline="0">
              <a:solidFill>
                <a:schemeClr val="dk1"/>
              </a:solidFill>
              <a:latin typeface="+mn-lt"/>
              <a:ea typeface="+mn-ea"/>
              <a:cs typeface="+mn-cs"/>
            </a:rPr>
            <a:t>žeb existuje návaznost na 17% ne a 11% si není jisto ;-)</a:t>
          </a:r>
        </a:p>
        <a:p>
          <a:endParaRPr lang="cs-CZ" sz="1100" b="0" i="0" u="none" strike="noStrike" baseline="0">
            <a:solidFill>
              <a:schemeClr val="dk1"/>
            </a:solidFill>
            <a:latin typeface="+mn-lt"/>
            <a:ea typeface="+mn-ea"/>
            <a:cs typeface="+mn-cs"/>
          </a:endParaRPr>
        </a:p>
        <a:p>
          <a:r>
            <a:rPr lang="cs-CZ" b="1"/>
            <a:t>A15</a:t>
          </a:r>
          <a:endParaRPr lang="cs-CZ" b="0"/>
        </a:p>
        <a:p>
          <a:r>
            <a:rPr lang="cs-CZ" b="0"/>
            <a:t>není</a:t>
          </a:r>
          <a:r>
            <a:rPr lang="cs-CZ" b="0" baseline="0"/>
            <a:t> zcela jasné zda jedni známkovali a jinéí nebodovali</a:t>
          </a:r>
          <a:endParaRPr lang="cs-CZ" b="1"/>
        </a:p>
        <a:p>
          <a:endParaRPr lang="cs-CZ" sz="1100" b="0" baseline="0"/>
        </a:p>
        <a:p>
          <a:endParaRPr lang="cs-CZ" sz="1100" b="0" baseline="0"/>
        </a:p>
      </xdr:txBody>
    </xdr:sp>
    <xdr:clientData/>
  </xdr:twoCellAnchor>
</xdr:wsDr>
</file>

<file path=xl/drawings/drawing10.xml><?xml version="1.0" encoding="utf-8"?>
<xdr:wsDr xmlns:xdr="http://schemas.openxmlformats.org/drawingml/2006/spreadsheetDrawing" xmlns:a="http://schemas.openxmlformats.org/drawingml/2006/main">
  <xdr:absoluteAnchor>
    <xdr:pos x="40095" y="36552"/>
    <xdr:ext cx="9289815" cy="610305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0.21392</cdr:x>
      <cdr:y>0.02312</cdr:y>
    </cdr:from>
    <cdr:to>
      <cdr:x>0.85063</cdr:x>
      <cdr:y>0.08671</cdr:y>
    </cdr:to>
    <cdr:sp macro="" textlink="">
      <cdr:nvSpPr>
        <cdr:cNvPr id="2" name="TextBox 1"/>
        <cdr:cNvSpPr txBox="1"/>
      </cdr:nvSpPr>
      <cdr:spPr>
        <a:xfrm xmlns:a="http://schemas.openxmlformats.org/drawingml/2006/main">
          <a:off x="1987315" y="141111"/>
          <a:ext cx="5914907" cy="3880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cs-CZ" sz="2000" b="1">
              <a:latin typeface="Times New Roman" pitchFamily="18" charset="0"/>
              <a:cs typeface="Times New Roman" pitchFamily="18" charset="0"/>
            </a:rPr>
            <a:t>Typ služby</a:t>
          </a:r>
        </a:p>
      </cdr:txBody>
    </cdr:sp>
  </cdr:relSizeAnchor>
  <cdr:relSizeAnchor xmlns:cdr="http://schemas.openxmlformats.org/drawingml/2006/chartDrawing">
    <cdr:from>
      <cdr:x>0</cdr:x>
      <cdr:y>0.9477</cdr:y>
    </cdr:from>
    <cdr:to>
      <cdr:x>0.42619</cdr:x>
      <cdr:y>0.98531</cdr:y>
    </cdr:to>
    <cdr:sp macro="" textlink="">
      <cdr:nvSpPr>
        <cdr:cNvPr id="4" name="TextBox 1"/>
        <cdr:cNvSpPr txBox="1"/>
      </cdr:nvSpPr>
      <cdr:spPr>
        <a:xfrm xmlns:a="http://schemas.openxmlformats.org/drawingml/2006/main">
          <a:off x="0" y="5783855"/>
          <a:ext cx="3959187" cy="229518"/>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cs-CZ" sz="1100" i="1"/>
            <a:t>Zdroj: Dotazník pro poskytovatele</a:t>
          </a:r>
        </a:p>
      </cdr:txBody>
    </cdr:sp>
  </cdr:relSizeAnchor>
</c:userShapes>
</file>

<file path=xl/drawings/drawing12.xml><?xml version="1.0" encoding="utf-8"?>
<xdr:wsDr xmlns:xdr="http://schemas.openxmlformats.org/drawingml/2006/spreadsheetDrawing" xmlns:a="http://schemas.openxmlformats.org/drawingml/2006/main">
  <xdr:absoluteAnchor>
    <xdr:pos x="40095" y="36552"/>
    <xdr:ext cx="9289815" cy="610305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0.21013</cdr:x>
      <cdr:y>0.02505</cdr:y>
    </cdr:from>
    <cdr:to>
      <cdr:x>0.8519</cdr:x>
      <cdr:y>0.1079</cdr:y>
    </cdr:to>
    <cdr:sp macro="" textlink="">
      <cdr:nvSpPr>
        <cdr:cNvPr id="2" name="TextBox 1"/>
        <cdr:cNvSpPr txBox="1"/>
      </cdr:nvSpPr>
      <cdr:spPr>
        <a:xfrm xmlns:a="http://schemas.openxmlformats.org/drawingml/2006/main">
          <a:off x="1952037" y="152870"/>
          <a:ext cx="5961944" cy="5056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cs-CZ" sz="2000" b="1">
              <a:latin typeface="Times New Roman" pitchFamily="18" charset="0"/>
              <a:cs typeface="Times New Roman" pitchFamily="18" charset="0"/>
            </a:rPr>
            <a:t>Místo poskytování služby</a:t>
          </a:r>
        </a:p>
      </cdr:txBody>
    </cdr:sp>
  </cdr:relSizeAnchor>
  <cdr:relSizeAnchor xmlns:cdr="http://schemas.openxmlformats.org/drawingml/2006/chartDrawing">
    <cdr:from>
      <cdr:x>0</cdr:x>
      <cdr:y>0</cdr:y>
    </cdr:from>
    <cdr:to>
      <cdr:x>0.00263</cdr:x>
      <cdr:y>0.004</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0.00263</cdr:x>
      <cdr:y>0.004</cdr:y>
    </cdr:to>
    <cdr:pic>
      <cdr:nvPicPr>
        <cdr:cNvPr id="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0.00263</cdr:x>
      <cdr:y>0.004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0.00263</cdr:x>
      <cdr:y>0.004</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0.00865</cdr:x>
      <cdr:y>0.94582</cdr:y>
    </cdr:from>
    <cdr:to>
      <cdr:x>0.43483</cdr:x>
      <cdr:y>0.98343</cdr:y>
    </cdr:to>
    <cdr:sp macro="" textlink="">
      <cdr:nvSpPr>
        <cdr:cNvPr id="8" name="TextBox 1"/>
        <cdr:cNvSpPr txBox="1"/>
      </cdr:nvSpPr>
      <cdr:spPr>
        <a:xfrm xmlns:a="http://schemas.openxmlformats.org/drawingml/2006/main">
          <a:off x="80332" y="5772380"/>
          <a:ext cx="3959187" cy="229518"/>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cs-CZ" sz="1100" i="1"/>
            <a:t>Zdroj: Dotazník pro poskytovatele</a:t>
          </a:r>
        </a:p>
      </cdr:txBody>
    </cdr:sp>
  </cdr:relSizeAnchor>
</c:userShapes>
</file>

<file path=xl/drawings/drawing14.xml><?xml version="1.0" encoding="utf-8"?>
<xdr:wsDr xmlns:xdr="http://schemas.openxmlformats.org/drawingml/2006/spreadsheetDrawing" xmlns:a="http://schemas.openxmlformats.org/drawingml/2006/main">
  <xdr:absoluteAnchor>
    <xdr:pos x="-35278" y="-35278"/>
    <xdr:ext cx="9289815" cy="613833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0.10506</cdr:x>
      <cdr:y>0.05939</cdr:y>
    </cdr:from>
    <cdr:to>
      <cdr:x>0.87848</cdr:x>
      <cdr:y>0.12835</cdr:y>
    </cdr:to>
    <cdr:sp macro="" textlink="">
      <cdr:nvSpPr>
        <cdr:cNvPr id="2" name="TextBox 1"/>
        <cdr:cNvSpPr txBox="1"/>
      </cdr:nvSpPr>
      <cdr:spPr>
        <a:xfrm xmlns:a="http://schemas.openxmlformats.org/drawingml/2006/main">
          <a:off x="976019" y="364537"/>
          <a:ext cx="7184907" cy="4233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cs-CZ" sz="2000" b="1">
              <a:solidFill>
                <a:sysClr val="windowText" lastClr="000000"/>
              </a:solidFill>
              <a:latin typeface="Times New Roman" pitchFamily="18" charset="0"/>
              <a:cs typeface="Times New Roman" pitchFamily="18" charset="0"/>
            </a:rPr>
            <a:t>Existuje vnitřní systém sledování kvality poskytovaných služeb?</a:t>
          </a:r>
        </a:p>
      </cdr:txBody>
    </cdr:sp>
  </cdr:relSizeAnchor>
  <cdr:relSizeAnchor xmlns:cdr="http://schemas.openxmlformats.org/drawingml/2006/chartDrawing">
    <cdr:from>
      <cdr:x>0</cdr:x>
      <cdr:y>0</cdr:y>
    </cdr:from>
    <cdr:to>
      <cdr:x>0.00263</cdr:x>
      <cdr:y>0.00397</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0.00988</cdr:x>
      <cdr:y>0.94225</cdr:y>
    </cdr:from>
    <cdr:to>
      <cdr:x>0.43607</cdr:x>
      <cdr:y>0.97964</cdr:y>
    </cdr:to>
    <cdr:sp macro="" textlink="">
      <cdr:nvSpPr>
        <cdr:cNvPr id="4" name="TextBox 1"/>
        <cdr:cNvSpPr txBox="1"/>
      </cdr:nvSpPr>
      <cdr:spPr>
        <a:xfrm xmlns:a="http://schemas.openxmlformats.org/drawingml/2006/main">
          <a:off x="91807" y="5783856"/>
          <a:ext cx="3959187" cy="229518"/>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cs-CZ" sz="1100" i="1"/>
            <a:t>Zdroj: Dotazník pro poskytovatele</a:t>
          </a:r>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289815" cy="610305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0.13038</cdr:x>
      <cdr:y>0.03661</cdr:y>
    </cdr:from>
    <cdr:to>
      <cdr:x>0.86456</cdr:x>
      <cdr:y>0.13487</cdr:y>
    </cdr:to>
    <cdr:sp macro="" textlink="">
      <cdr:nvSpPr>
        <cdr:cNvPr id="2" name="TextBox 1"/>
        <cdr:cNvSpPr txBox="1"/>
      </cdr:nvSpPr>
      <cdr:spPr>
        <a:xfrm xmlns:a="http://schemas.openxmlformats.org/drawingml/2006/main">
          <a:off x="1211204" y="223426"/>
          <a:ext cx="6820370" cy="5997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cs-CZ" sz="1100"/>
        </a:p>
      </cdr:txBody>
    </cdr:sp>
  </cdr:relSizeAnchor>
  <cdr:relSizeAnchor xmlns:cdr="http://schemas.openxmlformats.org/drawingml/2006/chartDrawing">
    <cdr:from>
      <cdr:x>0.12152</cdr:x>
      <cdr:y>0.01734</cdr:y>
    </cdr:from>
    <cdr:to>
      <cdr:x>0.87975</cdr:x>
      <cdr:y>0.11175</cdr:y>
    </cdr:to>
    <cdr:sp macro="" textlink="">
      <cdr:nvSpPr>
        <cdr:cNvPr id="3" name="TextBox 2"/>
        <cdr:cNvSpPr txBox="1"/>
      </cdr:nvSpPr>
      <cdr:spPr>
        <a:xfrm xmlns:a="http://schemas.openxmlformats.org/drawingml/2006/main">
          <a:off x="1128889" y="105833"/>
          <a:ext cx="7043796" cy="5762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cs-CZ" sz="2000" b="1">
              <a:latin typeface="Times New Roman" pitchFamily="18" charset="0"/>
              <a:cs typeface="Times New Roman" pitchFamily="18" charset="0"/>
            </a:rPr>
            <a:t>Jsou zavedeny standardy  kvality služeb podle vnitřního řádu?</a:t>
          </a:r>
        </a:p>
      </cdr:txBody>
    </cdr:sp>
  </cdr:relSizeAnchor>
</c:userShapes>
</file>

<file path=xl/drawings/drawing18.xml><?xml version="1.0" encoding="utf-8"?>
<xdr:wsDr xmlns:xdr="http://schemas.openxmlformats.org/drawingml/2006/spreadsheetDrawing" xmlns:a="http://schemas.openxmlformats.org/drawingml/2006/main">
  <xdr:absoluteAnchor>
    <xdr:pos x="0" y="-11758"/>
    <xdr:ext cx="9289815" cy="61148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0.14557</cdr:x>
      <cdr:y>0.02115</cdr:y>
    </cdr:from>
    <cdr:to>
      <cdr:x>0.86329</cdr:x>
      <cdr:y>0.11154</cdr:y>
    </cdr:to>
    <cdr:sp macro="" textlink="">
      <cdr:nvSpPr>
        <cdr:cNvPr id="2" name="TextBox 1"/>
        <cdr:cNvSpPr txBox="1"/>
      </cdr:nvSpPr>
      <cdr:spPr>
        <a:xfrm xmlns:a="http://schemas.openxmlformats.org/drawingml/2006/main">
          <a:off x="1352315" y="129351"/>
          <a:ext cx="6667500" cy="5526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cs-CZ" sz="2000" b="1">
              <a:latin typeface="Times New Roman" pitchFamily="18" charset="0"/>
              <a:cs typeface="Times New Roman" pitchFamily="18" charset="0"/>
            </a:rPr>
            <a:t>Jsou zavedeny standardy  kvality služeb podle MPSV?</a:t>
          </a:r>
        </a:p>
      </cdr:txBody>
    </cdr:sp>
  </cdr:relSizeAnchor>
</c:userShapes>
</file>

<file path=xl/drawings/drawing2.xml><?xml version="1.0" encoding="utf-8"?>
<xdr:wsDr xmlns:xdr="http://schemas.openxmlformats.org/drawingml/2006/spreadsheetDrawing" xmlns:a="http://schemas.openxmlformats.org/drawingml/2006/main">
  <xdr:absoluteAnchor>
    <xdr:pos x="0" y="0"/>
    <xdr:ext cx="9289815" cy="610305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35278" y="-11760"/>
    <xdr:ext cx="9289815" cy="610305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0.12532</cdr:x>
      <cdr:y>0.01927</cdr:y>
    </cdr:from>
    <cdr:to>
      <cdr:x>0.91772</cdr:x>
      <cdr:y>0.08671</cdr:y>
    </cdr:to>
    <cdr:sp macro="" textlink="">
      <cdr:nvSpPr>
        <cdr:cNvPr id="2" name="TextBox 1"/>
        <cdr:cNvSpPr txBox="1"/>
      </cdr:nvSpPr>
      <cdr:spPr>
        <a:xfrm xmlns:a="http://schemas.openxmlformats.org/drawingml/2006/main">
          <a:off x="1164167" y="117593"/>
          <a:ext cx="7361296" cy="4115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cs-CZ" sz="1100"/>
        </a:p>
      </cdr:txBody>
    </cdr:sp>
  </cdr:relSizeAnchor>
  <cdr:relSizeAnchor xmlns:cdr="http://schemas.openxmlformats.org/drawingml/2006/chartDrawing">
    <cdr:from>
      <cdr:x>0.11899</cdr:x>
      <cdr:y>0.03083</cdr:y>
    </cdr:from>
    <cdr:to>
      <cdr:x>0.95063</cdr:x>
      <cdr:y>0.09634</cdr:y>
    </cdr:to>
    <cdr:sp macro="" textlink="">
      <cdr:nvSpPr>
        <cdr:cNvPr id="3" name="TextBox 2"/>
        <cdr:cNvSpPr txBox="1"/>
      </cdr:nvSpPr>
      <cdr:spPr>
        <a:xfrm xmlns:a="http://schemas.openxmlformats.org/drawingml/2006/main">
          <a:off x="1105370" y="188148"/>
          <a:ext cx="7725834" cy="399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cs-CZ" sz="1100"/>
        </a:p>
      </cdr:txBody>
    </cdr:sp>
  </cdr:relSizeAnchor>
  <cdr:relSizeAnchor xmlns:cdr="http://schemas.openxmlformats.org/drawingml/2006/chartDrawing">
    <cdr:from>
      <cdr:x>0.12405</cdr:x>
      <cdr:y>0.01927</cdr:y>
    </cdr:from>
    <cdr:to>
      <cdr:x>0.91392</cdr:x>
      <cdr:y>0.08285</cdr:y>
    </cdr:to>
    <cdr:sp macro="" textlink="">
      <cdr:nvSpPr>
        <cdr:cNvPr id="4" name="TextBox 3"/>
        <cdr:cNvSpPr txBox="1"/>
      </cdr:nvSpPr>
      <cdr:spPr>
        <a:xfrm xmlns:a="http://schemas.openxmlformats.org/drawingml/2006/main">
          <a:off x="1152407" y="117594"/>
          <a:ext cx="7337778" cy="3880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cs-CZ" sz="2000" b="1">
              <a:latin typeface="Times New Roman" pitchFamily="18" charset="0"/>
              <a:cs typeface="Times New Roman" pitchFamily="18" charset="0"/>
            </a:rPr>
            <a:t>Celkové předpokládané příjmy v %</a:t>
          </a:r>
        </a:p>
      </cdr:txBody>
    </cdr:sp>
  </cdr:relSizeAnchor>
</c:userShapes>
</file>

<file path=xl/drawings/drawing3.xml><?xml version="1.0" encoding="utf-8"?>
<c:userShapes xmlns:c="http://schemas.openxmlformats.org/drawingml/2006/chart">
  <cdr:relSizeAnchor xmlns:cdr="http://schemas.openxmlformats.org/drawingml/2006/chartDrawing">
    <cdr:from>
      <cdr:x>0.12658</cdr:x>
      <cdr:y>0.02312</cdr:y>
    </cdr:from>
    <cdr:to>
      <cdr:x>0.8962</cdr:x>
      <cdr:y>0.08092</cdr:y>
    </cdr:to>
    <cdr:sp macro="" textlink="">
      <cdr:nvSpPr>
        <cdr:cNvPr id="2" name="TextBox 1"/>
        <cdr:cNvSpPr txBox="1"/>
      </cdr:nvSpPr>
      <cdr:spPr>
        <a:xfrm xmlns:a="http://schemas.openxmlformats.org/drawingml/2006/main">
          <a:off x="1175926" y="141111"/>
          <a:ext cx="7149630" cy="3527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cs-CZ" sz="1100"/>
        </a:p>
      </cdr:txBody>
    </cdr:sp>
  </cdr:relSizeAnchor>
  <cdr:relSizeAnchor xmlns:cdr="http://schemas.openxmlformats.org/drawingml/2006/chartDrawing">
    <cdr:from>
      <cdr:x>0.1481</cdr:x>
      <cdr:y>0.03083</cdr:y>
    </cdr:from>
    <cdr:to>
      <cdr:x>0.88861</cdr:x>
      <cdr:y>0.08863</cdr:y>
    </cdr:to>
    <cdr:sp macro="" textlink="">
      <cdr:nvSpPr>
        <cdr:cNvPr id="3" name="TextBox 2"/>
        <cdr:cNvSpPr txBox="1"/>
      </cdr:nvSpPr>
      <cdr:spPr>
        <a:xfrm xmlns:a="http://schemas.openxmlformats.org/drawingml/2006/main">
          <a:off x="1375833" y="188148"/>
          <a:ext cx="6879167" cy="3527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cs-CZ" sz="2000">
              <a:latin typeface="Times New Roman" pitchFamily="18" charset="0"/>
              <a:cs typeface="Times New Roman" pitchFamily="18" charset="0"/>
            </a:rPr>
            <a:t>Jak se o vašich službách mohou lidé dozvědět?</a:t>
          </a:r>
        </a:p>
      </cdr:txBody>
    </cdr:sp>
  </cdr:relSizeAnchor>
  <cdr:relSizeAnchor xmlns:cdr="http://schemas.openxmlformats.org/drawingml/2006/chartDrawing">
    <cdr:from>
      <cdr:x>0.02224</cdr:x>
      <cdr:y>0.94394</cdr:y>
    </cdr:from>
    <cdr:to>
      <cdr:x>0.44842</cdr:x>
      <cdr:y>0.98154</cdr:y>
    </cdr:to>
    <cdr:sp macro="" textlink="">
      <cdr:nvSpPr>
        <cdr:cNvPr id="4" name="TextBox 3"/>
        <cdr:cNvSpPr txBox="1"/>
      </cdr:nvSpPr>
      <cdr:spPr>
        <a:xfrm xmlns:a="http://schemas.openxmlformats.org/drawingml/2006/main">
          <a:off x="206567" y="5760904"/>
          <a:ext cx="3959187" cy="229518"/>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r>
            <a:rPr lang="cs-CZ" sz="1100" i="1"/>
            <a:t>Zdroj: Dotazník pro poskytovatele</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289815" cy="610305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0.1557</cdr:x>
      <cdr:y>0.02505</cdr:y>
    </cdr:from>
    <cdr:to>
      <cdr:x>0.82911</cdr:x>
      <cdr:y>0.09249</cdr:y>
    </cdr:to>
    <cdr:sp macro="" textlink="">
      <cdr:nvSpPr>
        <cdr:cNvPr id="2" name="TextBox 1"/>
        <cdr:cNvSpPr txBox="1"/>
      </cdr:nvSpPr>
      <cdr:spPr>
        <a:xfrm xmlns:a="http://schemas.openxmlformats.org/drawingml/2006/main">
          <a:off x="1446389" y="152870"/>
          <a:ext cx="6255926" cy="4115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cs-CZ" sz="2000" b="1">
              <a:solidFill>
                <a:sysClr val="windowText" lastClr="000000"/>
              </a:solidFill>
              <a:latin typeface="Times New Roman" pitchFamily="18" charset="0"/>
              <a:cs typeface="Times New Roman" pitchFamily="18" charset="0"/>
            </a:rPr>
            <a:t>Cílové skupiny, kterým je služba poskytována</a:t>
          </a:r>
        </a:p>
      </cdr:txBody>
    </cdr:sp>
  </cdr:relSizeAnchor>
  <cdr:relSizeAnchor xmlns:cdr="http://schemas.openxmlformats.org/drawingml/2006/chartDrawing">
    <cdr:from>
      <cdr:x>0.00988</cdr:x>
      <cdr:y>0.94394</cdr:y>
    </cdr:from>
    <cdr:to>
      <cdr:x>0.43607</cdr:x>
      <cdr:y>0.98154</cdr:y>
    </cdr:to>
    <cdr:sp macro="" textlink="">
      <cdr:nvSpPr>
        <cdr:cNvPr id="3" name="TextBox 1"/>
        <cdr:cNvSpPr txBox="1"/>
      </cdr:nvSpPr>
      <cdr:spPr>
        <a:xfrm xmlns:a="http://schemas.openxmlformats.org/drawingml/2006/main">
          <a:off x="91807" y="5760904"/>
          <a:ext cx="3959187" cy="229518"/>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cs-CZ" sz="1100" i="1"/>
            <a:t>Zdroj: Dotazník pro poskytovatele</a:t>
          </a:r>
        </a:p>
      </cdr:txBody>
    </cdr:sp>
  </cdr:relSizeAnchor>
</c:userShapes>
</file>

<file path=xl/drawings/drawing6.xml><?xml version="1.0" encoding="utf-8"?>
<xdr:wsDr xmlns:xdr="http://schemas.openxmlformats.org/drawingml/2006/spreadsheetDrawing" xmlns:a="http://schemas.openxmlformats.org/drawingml/2006/main">
  <xdr:absoluteAnchor>
    <xdr:pos x="-35278" y="0"/>
    <xdr:ext cx="9289815" cy="610305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0.17595</cdr:x>
      <cdr:y>0.00963</cdr:y>
    </cdr:from>
    <cdr:to>
      <cdr:x>0.88608</cdr:x>
      <cdr:y>0.07129</cdr:y>
    </cdr:to>
    <cdr:sp macro="" textlink="">
      <cdr:nvSpPr>
        <cdr:cNvPr id="2" name="TextBox 1"/>
        <cdr:cNvSpPr txBox="1"/>
      </cdr:nvSpPr>
      <cdr:spPr>
        <a:xfrm xmlns:a="http://schemas.openxmlformats.org/drawingml/2006/main">
          <a:off x="1634537" y="58796"/>
          <a:ext cx="6596944" cy="3762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cs-CZ" sz="2000" b="1">
              <a:latin typeface="Times New Roman" pitchFamily="18" charset="0"/>
              <a:cs typeface="Times New Roman" pitchFamily="18" charset="0"/>
            </a:rPr>
            <a:t>Poměr klientů podle pohlaví</a:t>
          </a:r>
        </a:p>
      </cdr:txBody>
    </cdr:sp>
  </cdr:relSizeAnchor>
  <cdr:relSizeAnchor xmlns:cdr="http://schemas.openxmlformats.org/drawingml/2006/chartDrawing">
    <cdr:from>
      <cdr:x>0</cdr:x>
      <cdr:y>0</cdr:y>
    </cdr:from>
    <cdr:to>
      <cdr:x>0.00263</cdr:x>
      <cdr:y>0.004</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0.00263</cdr:x>
      <cdr:y>0.004</cdr:y>
    </cdr:to>
    <cdr:pic>
      <cdr:nvPicPr>
        <cdr:cNvPr id="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0.00263</cdr:x>
      <cdr:y>0.004</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0.00263</cdr:x>
      <cdr:y>0.004</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0.00494</cdr:x>
      <cdr:y>0.9477</cdr:y>
    </cdr:from>
    <cdr:to>
      <cdr:x>0.43113</cdr:x>
      <cdr:y>0.98531</cdr:y>
    </cdr:to>
    <cdr:sp macro="" textlink="">
      <cdr:nvSpPr>
        <cdr:cNvPr id="7" name="TextBox 1"/>
        <cdr:cNvSpPr txBox="1"/>
      </cdr:nvSpPr>
      <cdr:spPr>
        <a:xfrm xmlns:a="http://schemas.openxmlformats.org/drawingml/2006/main">
          <a:off x="45904" y="5783856"/>
          <a:ext cx="3959187" cy="229518"/>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cs-CZ" sz="1100" i="1"/>
            <a:t>Zdroj: Dotazník pro poskytovatele</a:t>
          </a:r>
        </a:p>
      </cdr:txBody>
    </cdr:sp>
  </cdr:relSizeAnchor>
</c:userShapes>
</file>

<file path=xl/drawings/drawing8.xml><?xml version="1.0" encoding="utf-8"?>
<xdr:wsDr xmlns:xdr="http://schemas.openxmlformats.org/drawingml/2006/spreadsheetDrawing" xmlns:a="http://schemas.openxmlformats.org/drawingml/2006/main">
  <xdr:absoluteAnchor>
    <xdr:pos x="-34428" y="36552"/>
    <xdr:ext cx="9289815" cy="610305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0.22785</cdr:x>
      <cdr:y>0.00771</cdr:y>
    </cdr:from>
    <cdr:to>
      <cdr:x>0.82532</cdr:x>
      <cdr:y>0.06936</cdr:y>
    </cdr:to>
    <cdr:sp macro="" textlink="">
      <cdr:nvSpPr>
        <cdr:cNvPr id="2" name="TextBox 1"/>
        <cdr:cNvSpPr txBox="1"/>
      </cdr:nvSpPr>
      <cdr:spPr>
        <a:xfrm xmlns:a="http://schemas.openxmlformats.org/drawingml/2006/main">
          <a:off x="2116667" y="47037"/>
          <a:ext cx="5550370" cy="3762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cs-CZ" sz="2000">
              <a:latin typeface="Times New Roman" pitchFamily="18" charset="0"/>
              <a:cs typeface="Times New Roman" pitchFamily="18" charset="0"/>
            </a:rPr>
            <a:t> </a:t>
          </a:r>
          <a:r>
            <a:rPr lang="cs-CZ" sz="2000" b="1">
              <a:solidFill>
                <a:sysClr val="windowText" lastClr="000000"/>
              </a:solidFill>
              <a:latin typeface="Times New Roman" pitchFamily="18" charset="0"/>
              <a:cs typeface="Times New Roman" pitchFamily="18" charset="0"/>
            </a:rPr>
            <a:t>Služba je poskytována?</a:t>
          </a:r>
        </a:p>
      </cdr:txBody>
    </cdr:sp>
  </cdr:relSizeAnchor>
  <cdr:relSizeAnchor xmlns:cdr="http://schemas.openxmlformats.org/drawingml/2006/chartDrawing">
    <cdr:from>
      <cdr:x>0.00618</cdr:x>
      <cdr:y>0.95146</cdr:y>
    </cdr:from>
    <cdr:to>
      <cdr:x>0.43236</cdr:x>
      <cdr:y>0.98907</cdr:y>
    </cdr:to>
    <cdr:sp macro="" textlink="">
      <cdr:nvSpPr>
        <cdr:cNvPr id="3" name="TextBox 1"/>
        <cdr:cNvSpPr txBox="1"/>
      </cdr:nvSpPr>
      <cdr:spPr>
        <a:xfrm xmlns:a="http://schemas.openxmlformats.org/drawingml/2006/main">
          <a:off x="57379" y="5806807"/>
          <a:ext cx="3959187" cy="229518"/>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cs-CZ" sz="1100" i="1"/>
            <a:t>Zdroj: Dotazník pro poskytovatele</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K176"/>
  <sheetViews>
    <sheetView zoomScale="70" zoomScaleNormal="70" workbookViewId="0">
      <pane ySplit="1" topLeftCell="A29" activePane="bottomLeft" state="frozen"/>
      <selection pane="bottomLeft" activeCell="A37" sqref="A37"/>
    </sheetView>
  </sheetViews>
  <sheetFormatPr defaultRowHeight="15"/>
  <cols>
    <col min="1" max="1" width="86.140625" style="3" customWidth="1"/>
    <col min="2" max="2" width="17.7109375" style="3" customWidth="1"/>
    <col min="3" max="3" width="18" style="3" customWidth="1"/>
    <col min="4" max="4" width="27.7109375" style="3" customWidth="1"/>
    <col min="5" max="5" width="11.5703125" style="3" bestFit="1" customWidth="1"/>
    <col min="6" max="6" width="11.5703125" style="3" customWidth="1"/>
    <col min="7" max="7" width="12.42578125" style="3" customWidth="1"/>
    <col min="8" max="9" width="11.5703125" style="3" customWidth="1"/>
    <col min="10" max="10" width="12.5703125" style="3" customWidth="1"/>
    <col min="11" max="11" width="13.85546875" style="3" customWidth="1"/>
    <col min="12" max="12" width="11" style="3" customWidth="1"/>
    <col min="13" max="13" width="10.7109375" style="3" customWidth="1"/>
    <col min="14" max="14" width="16" style="3" customWidth="1"/>
    <col min="15" max="15" width="16.5703125" style="3" customWidth="1"/>
    <col min="16" max="16" width="11.140625" style="3" customWidth="1"/>
    <col min="17" max="17" width="14" style="3" customWidth="1"/>
    <col min="18" max="18" width="11.85546875" style="3" customWidth="1"/>
    <col min="19" max="19" width="17.85546875" style="3" customWidth="1"/>
    <col min="20" max="20" width="11.5703125" style="3" customWidth="1"/>
    <col min="21" max="21" width="23" style="3" customWidth="1"/>
    <col min="22" max="22" width="36" style="3" customWidth="1"/>
    <col min="23" max="23" width="29.85546875" style="3" customWidth="1"/>
    <col min="24" max="24" width="15.42578125" style="3" bestFit="1" customWidth="1"/>
    <col min="25" max="25" width="10.85546875" style="3" bestFit="1" customWidth="1"/>
    <col min="26" max="26" width="12" style="3" bestFit="1" customWidth="1"/>
    <col min="27" max="27" width="12.28515625" style="3" bestFit="1" customWidth="1"/>
    <col min="28" max="28" width="12.28515625" style="3" customWidth="1"/>
    <col min="29" max="29" width="14.140625" style="3" customWidth="1"/>
    <col min="30" max="30" width="20.28515625" style="3" customWidth="1"/>
    <col min="31" max="31" width="16.7109375" style="3" bestFit="1" customWidth="1"/>
    <col min="32" max="32" width="10.85546875" style="3" customWidth="1"/>
    <col min="33" max="33" width="21.140625" style="3" customWidth="1"/>
    <col min="34" max="34" width="37.140625" style="3" customWidth="1"/>
    <col min="35" max="35" width="10.85546875" style="3" bestFit="1" customWidth="1"/>
    <col min="36" max="36" width="12.28515625" style="3" bestFit="1" customWidth="1"/>
    <col min="37" max="37" width="9.85546875" style="3" bestFit="1" customWidth="1"/>
    <col min="38" max="16384" width="9.140625" style="3"/>
  </cols>
  <sheetData>
    <row r="1" spans="1:37" ht="66" customHeight="1">
      <c r="A1" s="27" t="s">
        <v>33</v>
      </c>
      <c r="B1" s="67" t="s">
        <v>252</v>
      </c>
      <c r="C1" s="67" t="s">
        <v>253</v>
      </c>
      <c r="D1" s="67" t="s">
        <v>254</v>
      </c>
      <c r="E1" s="88" t="s">
        <v>255</v>
      </c>
      <c r="F1" s="89"/>
      <c r="G1" s="89"/>
      <c r="H1" s="89"/>
      <c r="I1" s="89"/>
      <c r="J1" s="89"/>
      <c r="K1" s="89"/>
      <c r="L1" s="89"/>
      <c r="M1" s="89"/>
      <c r="N1" s="90"/>
      <c r="O1" s="88" t="s">
        <v>256</v>
      </c>
      <c r="P1" s="89"/>
      <c r="Q1" s="90"/>
      <c r="R1" s="88" t="s">
        <v>257</v>
      </c>
      <c r="S1" s="90"/>
      <c r="T1" s="88" t="s">
        <v>193</v>
      </c>
      <c r="U1" s="90"/>
      <c r="V1" s="67" t="s">
        <v>223</v>
      </c>
      <c r="W1" s="67" t="s">
        <v>197</v>
      </c>
      <c r="X1" s="91" t="s">
        <v>174</v>
      </c>
      <c r="Y1" s="80"/>
      <c r="Z1" s="80"/>
      <c r="AA1" s="80"/>
      <c r="AB1" s="81"/>
      <c r="AC1" s="68" t="s">
        <v>162</v>
      </c>
      <c r="AD1" s="68" t="s">
        <v>161</v>
      </c>
      <c r="AE1" s="80" t="s">
        <v>163</v>
      </c>
      <c r="AF1" s="80"/>
      <c r="AG1" s="67" t="s">
        <v>208</v>
      </c>
      <c r="AH1" s="67" t="s">
        <v>205</v>
      </c>
      <c r="AI1" s="80" t="s">
        <v>170</v>
      </c>
      <c r="AJ1" s="80"/>
      <c r="AK1" s="81"/>
    </row>
    <row r="2" spans="1:37">
      <c r="A2" s="3" t="s">
        <v>34</v>
      </c>
      <c r="B2" s="16"/>
      <c r="C2" s="16"/>
      <c r="D2" s="16"/>
      <c r="E2" s="82">
        <v>104</v>
      </c>
      <c r="F2" s="83"/>
      <c r="G2" s="83"/>
      <c r="H2" s="83"/>
      <c r="I2" s="83"/>
      <c r="J2" s="83"/>
      <c r="K2" s="83"/>
      <c r="L2" s="83"/>
      <c r="M2" s="83"/>
      <c r="N2" s="84"/>
      <c r="O2" s="82">
        <v>2</v>
      </c>
      <c r="P2" s="83"/>
      <c r="Q2" s="84"/>
      <c r="R2" s="82">
        <v>56</v>
      </c>
      <c r="S2" s="84"/>
      <c r="T2" s="82">
        <v>42</v>
      </c>
      <c r="U2" s="84"/>
      <c r="V2" s="16">
        <v>8</v>
      </c>
      <c r="W2" s="17">
        <v>685</v>
      </c>
      <c r="X2" s="82">
        <v>101</v>
      </c>
      <c r="Y2" s="83"/>
      <c r="Z2" s="83"/>
      <c r="AA2" s="83"/>
      <c r="AB2" s="84"/>
      <c r="AC2" s="16">
        <v>1034</v>
      </c>
      <c r="AD2" s="17">
        <v>4</v>
      </c>
      <c r="AE2" s="82">
        <v>9</v>
      </c>
      <c r="AF2" s="84"/>
      <c r="AG2" s="17">
        <v>38</v>
      </c>
      <c r="AH2" s="17">
        <v>37</v>
      </c>
      <c r="AI2" s="85"/>
      <c r="AJ2" s="86"/>
      <c r="AK2" s="87"/>
    </row>
    <row r="3" spans="1:37">
      <c r="A3" s="5" t="s">
        <v>35</v>
      </c>
      <c r="B3" s="17"/>
      <c r="C3" s="17"/>
      <c r="D3" s="17"/>
      <c r="E3" s="85">
        <v>87</v>
      </c>
      <c r="F3" s="86"/>
      <c r="G3" s="86"/>
      <c r="H3" s="86"/>
      <c r="I3" s="86"/>
      <c r="J3" s="86"/>
      <c r="K3" s="86"/>
      <c r="L3" s="86"/>
      <c r="M3" s="86"/>
      <c r="N3" s="87"/>
      <c r="O3" s="85">
        <v>1</v>
      </c>
      <c r="P3" s="86"/>
      <c r="Q3" s="87"/>
      <c r="R3" s="85">
        <v>45</v>
      </c>
      <c r="S3" s="87"/>
      <c r="T3" s="85">
        <v>25</v>
      </c>
      <c r="U3" s="87"/>
      <c r="V3" s="17">
        <v>7</v>
      </c>
      <c r="W3" s="17">
        <v>545</v>
      </c>
      <c r="X3" s="85">
        <v>63</v>
      </c>
      <c r="Y3" s="86"/>
      <c r="Z3" s="86"/>
      <c r="AA3" s="86"/>
      <c r="AB3" s="87"/>
      <c r="AC3" s="17">
        <v>797</v>
      </c>
      <c r="AD3" s="17">
        <v>1</v>
      </c>
      <c r="AE3" s="85">
        <v>3</v>
      </c>
      <c r="AF3" s="87"/>
      <c r="AG3" s="17">
        <v>30</v>
      </c>
      <c r="AH3" s="17">
        <v>37</v>
      </c>
      <c r="AI3" s="85"/>
      <c r="AJ3" s="86"/>
      <c r="AK3" s="87"/>
    </row>
    <row r="4" spans="1:37">
      <c r="A4" s="5" t="s">
        <v>36</v>
      </c>
      <c r="B4" s="17"/>
      <c r="C4" s="17"/>
      <c r="D4" s="17"/>
      <c r="E4" s="85">
        <v>17</v>
      </c>
      <c r="F4" s="86"/>
      <c r="G4" s="86"/>
      <c r="H4" s="86"/>
      <c r="I4" s="86"/>
      <c r="J4" s="86"/>
      <c r="K4" s="86"/>
      <c r="L4" s="86"/>
      <c r="M4" s="86"/>
      <c r="N4" s="87"/>
      <c r="O4" s="85">
        <v>1</v>
      </c>
      <c r="P4" s="86"/>
      <c r="Q4" s="87"/>
      <c r="R4" s="85">
        <v>11</v>
      </c>
      <c r="S4" s="87"/>
      <c r="T4" s="85">
        <v>17</v>
      </c>
      <c r="U4" s="87"/>
      <c r="V4" s="17">
        <v>1</v>
      </c>
      <c r="W4" s="17">
        <v>140</v>
      </c>
      <c r="X4" s="85">
        <v>37</v>
      </c>
      <c r="Y4" s="86"/>
      <c r="Z4" s="86"/>
      <c r="AA4" s="86"/>
      <c r="AB4" s="87"/>
      <c r="AC4" s="17">
        <v>237</v>
      </c>
      <c r="AD4" s="17">
        <v>3</v>
      </c>
      <c r="AE4" s="85"/>
      <c r="AF4" s="87"/>
      <c r="AG4" s="17">
        <v>8</v>
      </c>
      <c r="AH4" s="17"/>
      <c r="AI4" s="85"/>
      <c r="AJ4" s="86"/>
      <c r="AK4" s="87"/>
    </row>
    <row r="5" spans="1:37">
      <c r="A5" s="5" t="s">
        <v>37</v>
      </c>
      <c r="B5" s="17">
        <v>14</v>
      </c>
      <c r="C5" s="17">
        <v>13</v>
      </c>
      <c r="D5" s="17"/>
      <c r="E5" s="85">
        <v>37</v>
      </c>
      <c r="F5" s="86"/>
      <c r="G5" s="86"/>
      <c r="H5" s="86"/>
      <c r="I5" s="86"/>
      <c r="J5" s="86"/>
      <c r="K5" s="86"/>
      <c r="L5" s="86"/>
      <c r="M5" s="86"/>
      <c r="N5" s="87"/>
      <c r="O5" s="85"/>
      <c r="P5" s="86"/>
      <c r="Q5" s="87"/>
      <c r="R5" s="85">
        <v>3</v>
      </c>
      <c r="S5" s="87"/>
      <c r="T5" s="85">
        <v>6</v>
      </c>
      <c r="U5" s="87"/>
      <c r="V5" s="17">
        <v>8</v>
      </c>
      <c r="W5" s="17"/>
      <c r="X5" s="85">
        <v>11</v>
      </c>
      <c r="Y5" s="86"/>
      <c r="Z5" s="86"/>
      <c r="AA5" s="86"/>
      <c r="AB5" s="87"/>
      <c r="AC5" s="17"/>
      <c r="AD5" s="17"/>
      <c r="AE5" s="85"/>
      <c r="AF5" s="87"/>
      <c r="AG5" s="17"/>
      <c r="AH5" s="17"/>
      <c r="AI5" s="85"/>
      <c r="AJ5" s="86"/>
      <c r="AK5" s="87"/>
    </row>
    <row r="6" spans="1:37">
      <c r="A6" s="5" t="s">
        <v>38</v>
      </c>
      <c r="B6" s="17"/>
      <c r="C6" s="17"/>
      <c r="D6" s="17"/>
      <c r="E6" s="85"/>
      <c r="F6" s="86"/>
      <c r="G6" s="86"/>
      <c r="H6" s="86"/>
      <c r="I6" s="86"/>
      <c r="J6" s="86"/>
      <c r="K6" s="86"/>
      <c r="L6" s="86"/>
      <c r="M6" s="86"/>
      <c r="N6" s="87"/>
      <c r="O6" s="85"/>
      <c r="P6" s="86"/>
      <c r="Q6" s="87"/>
      <c r="R6" s="85">
        <v>2</v>
      </c>
      <c r="S6" s="87"/>
      <c r="T6" s="92">
        <v>5</v>
      </c>
      <c r="U6" s="93"/>
      <c r="V6" s="19">
        <v>2</v>
      </c>
      <c r="W6" s="17"/>
      <c r="X6" s="85"/>
      <c r="Y6" s="86"/>
      <c r="Z6" s="86"/>
      <c r="AA6" s="86"/>
      <c r="AB6" s="87"/>
      <c r="AC6" s="17"/>
      <c r="AD6" s="17"/>
      <c r="AE6" s="85"/>
      <c r="AF6" s="87"/>
      <c r="AG6" s="17"/>
      <c r="AH6" s="17"/>
      <c r="AI6" s="85"/>
      <c r="AJ6" s="86"/>
      <c r="AK6" s="87"/>
    </row>
    <row r="7" spans="1:37">
      <c r="A7" s="3" t="s">
        <v>159</v>
      </c>
      <c r="B7" s="17">
        <v>1</v>
      </c>
      <c r="C7" s="17">
        <v>1</v>
      </c>
      <c r="D7" s="17">
        <v>0</v>
      </c>
      <c r="E7" s="85">
        <v>7</v>
      </c>
      <c r="F7" s="86"/>
      <c r="G7" s="86"/>
      <c r="H7" s="86"/>
      <c r="I7" s="86"/>
      <c r="J7" s="86"/>
      <c r="K7" s="86"/>
      <c r="L7" s="86"/>
      <c r="M7" s="86"/>
      <c r="N7" s="87"/>
      <c r="O7" s="85">
        <v>1</v>
      </c>
      <c r="P7" s="86"/>
      <c r="Q7" s="87"/>
      <c r="R7" s="85">
        <v>2</v>
      </c>
      <c r="S7" s="87"/>
      <c r="T7" s="92">
        <v>3</v>
      </c>
      <c r="U7" s="93"/>
      <c r="V7" s="19">
        <v>1</v>
      </c>
      <c r="W7" s="19">
        <v>0</v>
      </c>
      <c r="X7" s="92">
        <v>5</v>
      </c>
      <c r="Y7" s="94"/>
      <c r="Z7" s="94"/>
      <c r="AA7" s="94"/>
      <c r="AB7" s="93"/>
      <c r="AC7" s="19">
        <v>1</v>
      </c>
      <c r="AD7" s="19">
        <v>1</v>
      </c>
      <c r="AE7" s="92">
        <v>2</v>
      </c>
      <c r="AF7" s="93"/>
      <c r="AG7" s="19">
        <v>6</v>
      </c>
      <c r="AH7" s="19">
        <v>0</v>
      </c>
      <c r="AI7" s="85"/>
      <c r="AJ7" s="86"/>
      <c r="AK7" s="87"/>
    </row>
    <row r="8" spans="1:37">
      <c r="A8" s="3" t="s">
        <v>32</v>
      </c>
      <c r="B8" s="17">
        <v>0</v>
      </c>
      <c r="C8" s="17">
        <v>5</v>
      </c>
      <c r="D8" s="17">
        <v>5</v>
      </c>
      <c r="E8" s="85">
        <v>1</v>
      </c>
      <c r="F8" s="86"/>
      <c r="G8" s="86"/>
      <c r="H8" s="86"/>
      <c r="I8" s="86"/>
      <c r="J8" s="86"/>
      <c r="K8" s="86"/>
      <c r="L8" s="86"/>
      <c r="M8" s="86"/>
      <c r="N8" s="87"/>
      <c r="O8" s="85">
        <v>4</v>
      </c>
      <c r="P8" s="86"/>
      <c r="Q8" s="87"/>
      <c r="R8" s="85">
        <v>0</v>
      </c>
      <c r="S8" s="87"/>
      <c r="T8" s="92">
        <v>0</v>
      </c>
      <c r="U8" s="93"/>
      <c r="V8" s="19">
        <v>2</v>
      </c>
      <c r="W8" s="19">
        <v>3</v>
      </c>
      <c r="X8" s="92">
        <v>2</v>
      </c>
      <c r="Y8" s="94"/>
      <c r="Z8" s="94"/>
      <c r="AA8" s="94"/>
      <c r="AB8" s="93"/>
      <c r="AC8" s="19">
        <v>0</v>
      </c>
      <c r="AD8" s="19">
        <v>1</v>
      </c>
      <c r="AE8" s="92">
        <v>0</v>
      </c>
      <c r="AF8" s="93"/>
      <c r="AG8" s="19">
        <v>0</v>
      </c>
      <c r="AH8" s="19">
        <v>3</v>
      </c>
      <c r="AI8" s="85"/>
      <c r="AJ8" s="86"/>
      <c r="AK8" s="87"/>
    </row>
    <row r="9" spans="1:37">
      <c r="A9" s="4" t="s">
        <v>0</v>
      </c>
      <c r="B9" s="17"/>
      <c r="C9" s="17"/>
      <c r="D9" s="17"/>
      <c r="E9" s="85"/>
      <c r="F9" s="86"/>
      <c r="G9" s="86"/>
      <c r="H9" s="86"/>
      <c r="I9" s="86"/>
      <c r="J9" s="86"/>
      <c r="K9" s="86"/>
      <c r="L9" s="86"/>
      <c r="M9" s="86"/>
      <c r="N9" s="87"/>
      <c r="O9" s="85"/>
      <c r="P9" s="86"/>
      <c r="Q9" s="87"/>
      <c r="R9" s="85"/>
      <c r="S9" s="87"/>
      <c r="T9" s="85"/>
      <c r="U9" s="87"/>
      <c r="V9" s="17"/>
      <c r="W9" s="17"/>
      <c r="X9" s="85"/>
      <c r="Y9" s="86"/>
      <c r="Z9" s="86"/>
      <c r="AA9" s="86"/>
      <c r="AB9" s="87"/>
      <c r="AC9" s="17"/>
      <c r="AD9" s="17"/>
      <c r="AE9" s="85"/>
      <c r="AF9" s="87"/>
      <c r="AG9" s="17"/>
      <c r="AH9" s="17"/>
      <c r="AI9" s="85"/>
      <c r="AJ9" s="86"/>
      <c r="AK9" s="87"/>
    </row>
    <row r="10" spans="1:37">
      <c r="A10" s="6" t="s">
        <v>1</v>
      </c>
      <c r="B10" s="17">
        <v>4</v>
      </c>
      <c r="C10" s="17">
        <v>4</v>
      </c>
      <c r="D10" s="17"/>
      <c r="E10" s="85">
        <v>2</v>
      </c>
      <c r="F10" s="86"/>
      <c r="G10" s="86"/>
      <c r="H10" s="86"/>
      <c r="I10" s="86"/>
      <c r="J10" s="86"/>
      <c r="K10" s="86"/>
      <c r="L10" s="86"/>
      <c r="M10" s="86"/>
      <c r="N10" s="87"/>
      <c r="O10" s="85">
        <v>3</v>
      </c>
      <c r="P10" s="86"/>
      <c r="Q10" s="87"/>
      <c r="R10" s="85">
        <v>1</v>
      </c>
      <c r="S10" s="87"/>
      <c r="T10" s="85">
        <v>2</v>
      </c>
      <c r="U10" s="87"/>
      <c r="V10" s="17">
        <v>2</v>
      </c>
      <c r="W10" s="17">
        <v>3</v>
      </c>
      <c r="X10" s="85">
        <v>2</v>
      </c>
      <c r="Y10" s="86"/>
      <c r="Z10" s="86"/>
      <c r="AA10" s="86"/>
      <c r="AB10" s="87"/>
      <c r="AC10" s="17">
        <v>3</v>
      </c>
      <c r="AD10" s="17"/>
      <c r="AE10" s="85">
        <v>3</v>
      </c>
      <c r="AF10" s="87"/>
      <c r="AG10" s="17">
        <v>1</v>
      </c>
      <c r="AH10" s="17">
        <v>4</v>
      </c>
      <c r="AI10" s="85"/>
      <c r="AJ10" s="86"/>
      <c r="AK10" s="87"/>
    </row>
    <row r="11" spans="1:37">
      <c r="A11" s="6" t="s">
        <v>2</v>
      </c>
      <c r="B11" s="17">
        <v>4</v>
      </c>
      <c r="C11" s="17">
        <v>4</v>
      </c>
      <c r="D11" s="17"/>
      <c r="E11" s="85">
        <v>1</v>
      </c>
      <c r="F11" s="86"/>
      <c r="G11" s="86"/>
      <c r="H11" s="86"/>
      <c r="I11" s="86"/>
      <c r="J11" s="86"/>
      <c r="K11" s="86"/>
      <c r="L11" s="86"/>
      <c r="M11" s="86"/>
      <c r="N11" s="87"/>
      <c r="O11" s="85">
        <v>2</v>
      </c>
      <c r="P11" s="86"/>
      <c r="Q11" s="87"/>
      <c r="R11" s="85">
        <v>1</v>
      </c>
      <c r="S11" s="87"/>
      <c r="T11" s="85">
        <v>2</v>
      </c>
      <c r="U11" s="87"/>
      <c r="V11" s="17">
        <v>2</v>
      </c>
      <c r="W11" s="17">
        <v>2</v>
      </c>
      <c r="X11" s="85">
        <v>2</v>
      </c>
      <c r="Y11" s="86"/>
      <c r="Z11" s="86"/>
      <c r="AA11" s="86"/>
      <c r="AB11" s="87"/>
      <c r="AC11" s="17">
        <v>3</v>
      </c>
      <c r="AD11" s="17"/>
      <c r="AE11" s="85">
        <v>2</v>
      </c>
      <c r="AF11" s="87"/>
      <c r="AG11" s="17">
        <v>1</v>
      </c>
      <c r="AH11" s="17">
        <v>3</v>
      </c>
      <c r="AI11" s="85"/>
      <c r="AJ11" s="86"/>
      <c r="AK11" s="87"/>
    </row>
    <row r="12" spans="1:37">
      <c r="A12" s="3" t="s">
        <v>3</v>
      </c>
      <c r="B12" s="17"/>
      <c r="C12" s="17"/>
      <c r="D12" s="17"/>
      <c r="E12" s="85">
        <v>1</v>
      </c>
      <c r="F12" s="86"/>
      <c r="G12" s="86"/>
      <c r="H12" s="86"/>
      <c r="I12" s="86"/>
      <c r="J12" s="86"/>
      <c r="K12" s="86"/>
      <c r="L12" s="86"/>
      <c r="M12" s="86"/>
      <c r="N12" s="87"/>
      <c r="O12" s="85">
        <v>2</v>
      </c>
      <c r="P12" s="86"/>
      <c r="Q12" s="87"/>
      <c r="R12" s="85">
        <v>2</v>
      </c>
      <c r="S12" s="87"/>
      <c r="T12" s="85">
        <v>5</v>
      </c>
      <c r="U12" s="87"/>
      <c r="V12" s="17">
        <v>2</v>
      </c>
      <c r="W12" s="17">
        <v>2</v>
      </c>
      <c r="X12" s="85">
        <v>1</v>
      </c>
      <c r="Y12" s="86"/>
      <c r="Z12" s="86"/>
      <c r="AA12" s="86"/>
      <c r="AB12" s="87"/>
      <c r="AC12" s="17">
        <v>2</v>
      </c>
      <c r="AD12" s="17"/>
      <c r="AE12" s="85">
        <v>1</v>
      </c>
      <c r="AF12" s="87"/>
      <c r="AG12" s="17"/>
      <c r="AH12" s="17">
        <v>4</v>
      </c>
      <c r="AI12" s="85"/>
      <c r="AJ12" s="86"/>
      <c r="AK12" s="87"/>
    </row>
    <row r="13" spans="1:37">
      <c r="A13" s="3" t="s">
        <v>4</v>
      </c>
      <c r="B13" s="17"/>
      <c r="C13" s="17"/>
      <c r="D13" s="17"/>
      <c r="E13" s="85">
        <v>1</v>
      </c>
      <c r="F13" s="86"/>
      <c r="G13" s="86"/>
      <c r="H13" s="86"/>
      <c r="I13" s="86"/>
      <c r="J13" s="86"/>
      <c r="K13" s="86"/>
      <c r="L13" s="86"/>
      <c r="M13" s="86"/>
      <c r="N13" s="87"/>
      <c r="O13" s="85">
        <v>1</v>
      </c>
      <c r="P13" s="86"/>
      <c r="Q13" s="87"/>
      <c r="R13" s="85">
        <v>2</v>
      </c>
      <c r="S13" s="87"/>
      <c r="T13" s="85">
        <v>3</v>
      </c>
      <c r="U13" s="87"/>
      <c r="V13" s="17">
        <v>1</v>
      </c>
      <c r="W13" s="17">
        <v>2</v>
      </c>
      <c r="X13" s="85">
        <v>2</v>
      </c>
      <c r="Y13" s="86"/>
      <c r="Z13" s="86"/>
      <c r="AA13" s="86"/>
      <c r="AB13" s="87"/>
      <c r="AC13" s="17">
        <v>3</v>
      </c>
      <c r="AD13" s="17"/>
      <c r="AE13" s="85">
        <v>1</v>
      </c>
      <c r="AF13" s="87"/>
      <c r="AG13" s="17"/>
      <c r="AH13" s="17">
        <v>2</v>
      </c>
      <c r="AI13" s="85"/>
      <c r="AJ13" s="86"/>
      <c r="AK13" s="87"/>
    </row>
    <row r="14" spans="1:37">
      <c r="A14" s="3" t="s">
        <v>5</v>
      </c>
      <c r="B14" s="17"/>
      <c r="C14" s="17"/>
      <c r="D14" s="17"/>
      <c r="E14" s="85"/>
      <c r="F14" s="86"/>
      <c r="G14" s="86"/>
      <c r="H14" s="86"/>
      <c r="I14" s="86"/>
      <c r="J14" s="86"/>
      <c r="K14" s="86"/>
      <c r="L14" s="86"/>
      <c r="M14" s="86"/>
      <c r="N14" s="87"/>
      <c r="O14" s="85">
        <v>3</v>
      </c>
      <c r="P14" s="86"/>
      <c r="Q14" s="87"/>
      <c r="R14" s="85">
        <v>4</v>
      </c>
      <c r="S14" s="87"/>
      <c r="T14" s="85">
        <v>2</v>
      </c>
      <c r="U14" s="87"/>
      <c r="V14" s="17"/>
      <c r="W14" s="17">
        <v>1</v>
      </c>
      <c r="X14" s="85">
        <v>2</v>
      </c>
      <c r="Y14" s="86"/>
      <c r="Z14" s="86"/>
      <c r="AA14" s="86"/>
      <c r="AB14" s="87"/>
      <c r="AC14" s="17">
        <v>4</v>
      </c>
      <c r="AD14" s="17"/>
      <c r="AE14" s="85">
        <v>2</v>
      </c>
      <c r="AF14" s="87"/>
      <c r="AG14" s="17">
        <v>2</v>
      </c>
      <c r="AH14" s="17">
        <v>1</v>
      </c>
      <c r="AI14" s="85"/>
      <c r="AJ14" s="86"/>
      <c r="AK14" s="87"/>
    </row>
    <row r="15" spans="1:37">
      <c r="A15" s="3" t="s">
        <v>6</v>
      </c>
      <c r="B15" s="17"/>
      <c r="C15" s="17"/>
      <c r="D15" s="17"/>
      <c r="E15" s="85">
        <v>2</v>
      </c>
      <c r="F15" s="86"/>
      <c r="G15" s="86"/>
      <c r="H15" s="86"/>
      <c r="I15" s="86"/>
      <c r="J15" s="86"/>
      <c r="K15" s="86"/>
      <c r="L15" s="86"/>
      <c r="M15" s="86"/>
      <c r="N15" s="87"/>
      <c r="O15" s="85">
        <v>5</v>
      </c>
      <c r="P15" s="86"/>
      <c r="Q15" s="87"/>
      <c r="R15" s="85">
        <v>1</v>
      </c>
      <c r="S15" s="87"/>
      <c r="T15" s="85">
        <v>1</v>
      </c>
      <c r="U15" s="87"/>
      <c r="V15" s="17"/>
      <c r="W15" s="17">
        <v>1</v>
      </c>
      <c r="X15" s="85">
        <v>2</v>
      </c>
      <c r="Y15" s="86"/>
      <c r="Z15" s="86"/>
      <c r="AA15" s="86"/>
      <c r="AB15" s="87"/>
      <c r="AC15" s="17">
        <v>5</v>
      </c>
      <c r="AD15" s="17"/>
      <c r="AE15" s="85">
        <v>1</v>
      </c>
      <c r="AF15" s="87"/>
      <c r="AG15" s="17">
        <v>2</v>
      </c>
      <c r="AH15" s="17"/>
      <c r="AI15" s="85"/>
      <c r="AJ15" s="86"/>
      <c r="AK15" s="87"/>
    </row>
    <row r="16" spans="1:37">
      <c r="A16" s="3" t="s">
        <v>7</v>
      </c>
      <c r="B16" s="17"/>
      <c r="C16" s="17"/>
      <c r="D16" s="17"/>
      <c r="E16" s="85">
        <v>2</v>
      </c>
      <c r="F16" s="86"/>
      <c r="G16" s="86"/>
      <c r="H16" s="86"/>
      <c r="I16" s="86"/>
      <c r="J16" s="86"/>
      <c r="K16" s="86"/>
      <c r="L16" s="86"/>
      <c r="M16" s="86"/>
      <c r="N16" s="87"/>
      <c r="O16" s="85">
        <v>5</v>
      </c>
      <c r="P16" s="86"/>
      <c r="Q16" s="87"/>
      <c r="R16" s="85">
        <v>2</v>
      </c>
      <c r="S16" s="87"/>
      <c r="T16" s="85">
        <v>1</v>
      </c>
      <c r="U16" s="87"/>
      <c r="V16" s="17"/>
      <c r="W16" s="17">
        <v>1</v>
      </c>
      <c r="X16" s="85">
        <v>2</v>
      </c>
      <c r="Y16" s="86"/>
      <c r="Z16" s="86"/>
      <c r="AA16" s="86"/>
      <c r="AB16" s="87"/>
      <c r="AC16" s="17">
        <v>3</v>
      </c>
      <c r="AD16" s="17"/>
      <c r="AE16" s="85">
        <v>3</v>
      </c>
      <c r="AF16" s="87"/>
      <c r="AG16" s="17">
        <v>2</v>
      </c>
      <c r="AH16" s="17">
        <v>3</v>
      </c>
      <c r="AI16" s="85"/>
      <c r="AJ16" s="86"/>
      <c r="AK16" s="87"/>
    </row>
    <row r="17" spans="1:37">
      <c r="A17" s="3" t="s">
        <v>8</v>
      </c>
      <c r="B17" s="17"/>
      <c r="C17" s="17"/>
      <c r="D17" s="17"/>
      <c r="E17" s="85"/>
      <c r="F17" s="86"/>
      <c r="G17" s="86"/>
      <c r="H17" s="86"/>
      <c r="I17" s="86"/>
      <c r="J17" s="86"/>
      <c r="K17" s="86"/>
      <c r="L17" s="86"/>
      <c r="M17" s="86"/>
      <c r="N17" s="87"/>
      <c r="O17" s="85"/>
      <c r="P17" s="86"/>
      <c r="Q17" s="87"/>
      <c r="R17" s="85"/>
      <c r="S17" s="87"/>
      <c r="T17" s="85"/>
      <c r="U17" s="87"/>
      <c r="V17" s="17"/>
      <c r="W17" s="17"/>
      <c r="X17" s="85"/>
      <c r="Y17" s="86"/>
      <c r="Z17" s="86"/>
      <c r="AA17" s="86"/>
      <c r="AB17" s="87"/>
      <c r="AC17" s="17"/>
      <c r="AD17" s="17">
        <v>1</v>
      </c>
      <c r="AE17" s="85"/>
      <c r="AF17" s="87"/>
      <c r="AG17" s="17"/>
      <c r="AH17" s="17"/>
      <c r="AI17" s="85"/>
      <c r="AJ17" s="86"/>
      <c r="AK17" s="87"/>
    </row>
    <row r="18" spans="1:37">
      <c r="A18" s="4" t="s">
        <v>9</v>
      </c>
      <c r="B18" s="17"/>
      <c r="C18" s="17"/>
      <c r="D18" s="17"/>
      <c r="E18" s="85"/>
      <c r="F18" s="86"/>
      <c r="G18" s="86"/>
      <c r="H18" s="86"/>
      <c r="I18" s="86"/>
      <c r="J18" s="86"/>
      <c r="K18" s="86"/>
      <c r="L18" s="86"/>
      <c r="M18" s="86"/>
      <c r="N18" s="87"/>
      <c r="O18" s="85"/>
      <c r="P18" s="86"/>
      <c r="Q18" s="87"/>
      <c r="R18" s="85"/>
      <c r="S18" s="87"/>
      <c r="T18" s="85"/>
      <c r="U18" s="87"/>
      <c r="V18" s="17"/>
      <c r="W18" s="17"/>
      <c r="X18" s="85"/>
      <c r="Y18" s="86"/>
      <c r="Z18" s="86"/>
      <c r="AA18" s="86"/>
      <c r="AB18" s="87"/>
      <c r="AC18" s="17"/>
      <c r="AD18" s="17"/>
      <c r="AE18" s="85"/>
      <c r="AF18" s="87"/>
      <c r="AG18" s="17"/>
      <c r="AH18" s="17"/>
      <c r="AI18" s="85"/>
      <c r="AJ18" s="86"/>
      <c r="AK18" s="87"/>
    </row>
    <row r="19" spans="1:37">
      <c r="A19" s="7" t="s">
        <v>10</v>
      </c>
      <c r="B19" s="17"/>
      <c r="C19" s="17"/>
      <c r="D19" s="17">
        <v>1</v>
      </c>
      <c r="E19" s="85">
        <v>1</v>
      </c>
      <c r="F19" s="86"/>
      <c r="G19" s="86"/>
      <c r="H19" s="86"/>
      <c r="I19" s="86"/>
      <c r="J19" s="86"/>
      <c r="K19" s="86"/>
      <c r="L19" s="86"/>
      <c r="M19" s="86"/>
      <c r="N19" s="87"/>
      <c r="O19" s="85">
        <v>1</v>
      </c>
      <c r="P19" s="86"/>
      <c r="Q19" s="87"/>
      <c r="R19" s="85">
        <v>1</v>
      </c>
      <c r="S19" s="87"/>
      <c r="T19" s="85">
        <v>1</v>
      </c>
      <c r="U19" s="87"/>
      <c r="V19" s="17">
        <v>1</v>
      </c>
      <c r="W19" s="17"/>
      <c r="X19" s="85">
        <v>1</v>
      </c>
      <c r="Y19" s="86"/>
      <c r="Z19" s="86"/>
      <c r="AA19" s="86"/>
      <c r="AB19" s="87"/>
      <c r="AC19" s="17">
        <v>1</v>
      </c>
      <c r="AD19" s="17">
        <v>1</v>
      </c>
      <c r="AE19" s="85"/>
      <c r="AF19" s="87"/>
      <c r="AG19" s="17">
        <v>1</v>
      </c>
      <c r="AH19" s="17">
        <v>1</v>
      </c>
      <c r="AI19" s="85"/>
      <c r="AJ19" s="86"/>
      <c r="AK19" s="87"/>
    </row>
    <row r="20" spans="1:37">
      <c r="A20" s="7" t="s">
        <v>19</v>
      </c>
      <c r="B20" s="17"/>
      <c r="C20" s="17"/>
      <c r="D20" s="17">
        <v>1</v>
      </c>
      <c r="E20" s="85">
        <v>1</v>
      </c>
      <c r="F20" s="86"/>
      <c r="G20" s="86"/>
      <c r="H20" s="86"/>
      <c r="I20" s="86"/>
      <c r="J20" s="86"/>
      <c r="K20" s="86"/>
      <c r="L20" s="86"/>
      <c r="M20" s="86"/>
      <c r="N20" s="87"/>
      <c r="O20" s="85">
        <v>1</v>
      </c>
      <c r="P20" s="86"/>
      <c r="Q20" s="87"/>
      <c r="R20" s="85">
        <v>1</v>
      </c>
      <c r="S20" s="87"/>
      <c r="T20" s="85">
        <v>1</v>
      </c>
      <c r="U20" s="87"/>
      <c r="V20" s="17">
        <v>1</v>
      </c>
      <c r="W20" s="17">
        <v>1</v>
      </c>
      <c r="X20" s="85">
        <v>1</v>
      </c>
      <c r="Y20" s="86"/>
      <c r="Z20" s="86"/>
      <c r="AA20" s="86"/>
      <c r="AB20" s="87"/>
      <c r="AC20" s="17"/>
      <c r="AD20" s="17">
        <v>1</v>
      </c>
      <c r="AE20" s="85"/>
      <c r="AF20" s="87"/>
      <c r="AG20" s="17">
        <v>1</v>
      </c>
      <c r="AH20" s="17">
        <v>1</v>
      </c>
      <c r="AI20" s="85"/>
      <c r="AJ20" s="86"/>
      <c r="AK20" s="87"/>
    </row>
    <row r="21" spans="1:37">
      <c r="A21" s="7" t="s">
        <v>11</v>
      </c>
      <c r="B21" s="17"/>
      <c r="C21" s="17"/>
      <c r="D21" s="17"/>
      <c r="E21" s="85"/>
      <c r="F21" s="86"/>
      <c r="G21" s="86"/>
      <c r="H21" s="86"/>
      <c r="I21" s="86"/>
      <c r="J21" s="86"/>
      <c r="K21" s="86"/>
      <c r="L21" s="86"/>
      <c r="M21" s="86"/>
      <c r="N21" s="87"/>
      <c r="O21" s="85"/>
      <c r="P21" s="86"/>
      <c r="Q21" s="87"/>
      <c r="R21" s="85">
        <v>1</v>
      </c>
      <c r="S21" s="87"/>
      <c r="T21" s="85">
        <v>1</v>
      </c>
      <c r="U21" s="87"/>
      <c r="V21" s="17"/>
      <c r="W21" s="17">
        <v>1</v>
      </c>
      <c r="X21" s="85">
        <v>1</v>
      </c>
      <c r="Y21" s="86"/>
      <c r="Z21" s="86"/>
      <c r="AA21" s="86"/>
      <c r="AB21" s="87"/>
      <c r="AC21" s="17"/>
      <c r="AD21" s="17"/>
      <c r="AE21" s="85"/>
      <c r="AF21" s="87"/>
      <c r="AG21" s="17">
        <v>1</v>
      </c>
      <c r="AH21" s="17">
        <v>1</v>
      </c>
      <c r="AI21" s="85"/>
      <c r="AJ21" s="86"/>
      <c r="AK21" s="87"/>
    </row>
    <row r="22" spans="1:37">
      <c r="A22" s="7" t="s">
        <v>12</v>
      </c>
      <c r="B22" s="17"/>
      <c r="C22" s="17"/>
      <c r="D22" s="17"/>
      <c r="E22" s="85"/>
      <c r="F22" s="86"/>
      <c r="G22" s="86"/>
      <c r="H22" s="86"/>
      <c r="I22" s="86"/>
      <c r="J22" s="86"/>
      <c r="K22" s="86"/>
      <c r="L22" s="86"/>
      <c r="M22" s="86"/>
      <c r="N22" s="87"/>
      <c r="O22" s="85"/>
      <c r="P22" s="86"/>
      <c r="Q22" s="87"/>
      <c r="R22" s="85"/>
      <c r="S22" s="87"/>
      <c r="T22" s="85"/>
      <c r="U22" s="87"/>
      <c r="V22" s="17"/>
      <c r="W22" s="17"/>
      <c r="X22" s="85">
        <v>1</v>
      </c>
      <c r="Y22" s="86"/>
      <c r="Z22" s="86"/>
      <c r="AA22" s="86"/>
      <c r="AB22" s="87"/>
      <c r="AC22" s="17"/>
      <c r="AD22" s="17"/>
      <c r="AE22" s="85"/>
      <c r="AF22" s="87"/>
      <c r="AG22" s="17"/>
      <c r="AH22" s="17">
        <v>1</v>
      </c>
      <c r="AI22" s="85"/>
      <c r="AJ22" s="86"/>
      <c r="AK22" s="87"/>
    </row>
    <row r="23" spans="1:37">
      <c r="A23" s="7" t="s">
        <v>13</v>
      </c>
      <c r="B23" s="17"/>
      <c r="C23" s="17"/>
      <c r="D23" s="17"/>
      <c r="E23" s="85"/>
      <c r="F23" s="86"/>
      <c r="G23" s="86"/>
      <c r="H23" s="86"/>
      <c r="I23" s="86"/>
      <c r="J23" s="86"/>
      <c r="K23" s="86"/>
      <c r="L23" s="86"/>
      <c r="M23" s="86"/>
      <c r="N23" s="87"/>
      <c r="O23" s="85"/>
      <c r="P23" s="86"/>
      <c r="Q23" s="87"/>
      <c r="R23" s="85"/>
      <c r="S23" s="87"/>
      <c r="T23" s="85"/>
      <c r="U23" s="87"/>
      <c r="V23" s="17"/>
      <c r="W23" s="17"/>
      <c r="X23" s="85"/>
      <c r="Y23" s="86"/>
      <c r="Z23" s="86"/>
      <c r="AA23" s="86"/>
      <c r="AB23" s="87"/>
      <c r="AC23" s="17"/>
      <c r="AD23" s="17"/>
      <c r="AE23" s="85"/>
      <c r="AF23" s="87"/>
      <c r="AG23" s="17">
        <v>1</v>
      </c>
      <c r="AH23" s="17">
        <v>1</v>
      </c>
      <c r="AI23" s="85"/>
      <c r="AJ23" s="86"/>
      <c r="AK23" s="87"/>
    </row>
    <row r="24" spans="1:37">
      <c r="A24" s="7" t="s">
        <v>14</v>
      </c>
      <c r="B24" s="17"/>
      <c r="C24" s="17"/>
      <c r="D24" s="17">
        <v>1</v>
      </c>
      <c r="E24" s="85"/>
      <c r="F24" s="86"/>
      <c r="G24" s="86"/>
      <c r="H24" s="86"/>
      <c r="I24" s="86"/>
      <c r="J24" s="86"/>
      <c r="K24" s="86"/>
      <c r="L24" s="86"/>
      <c r="M24" s="86"/>
      <c r="N24" s="87"/>
      <c r="O24" s="85"/>
      <c r="P24" s="86"/>
      <c r="Q24" s="87"/>
      <c r="R24" s="85"/>
      <c r="S24" s="87"/>
      <c r="T24" s="85"/>
      <c r="U24" s="87"/>
      <c r="V24" s="17"/>
      <c r="W24" s="17"/>
      <c r="X24" s="85">
        <v>1</v>
      </c>
      <c r="Y24" s="86"/>
      <c r="Z24" s="86"/>
      <c r="AA24" s="86"/>
      <c r="AB24" s="87"/>
      <c r="AC24" s="17"/>
      <c r="AD24" s="17"/>
      <c r="AE24" s="85">
        <v>1</v>
      </c>
      <c r="AF24" s="87"/>
      <c r="AG24" s="17">
        <v>1</v>
      </c>
      <c r="AH24" s="17">
        <v>1</v>
      </c>
      <c r="AI24" s="85"/>
      <c r="AJ24" s="86"/>
      <c r="AK24" s="87"/>
    </row>
    <row r="25" spans="1:37">
      <c r="A25" s="7" t="s">
        <v>15</v>
      </c>
      <c r="B25" s="17"/>
      <c r="C25" s="17"/>
      <c r="D25" s="17">
        <v>1</v>
      </c>
      <c r="E25" s="85">
        <v>1</v>
      </c>
      <c r="F25" s="86"/>
      <c r="G25" s="86"/>
      <c r="H25" s="86"/>
      <c r="I25" s="86"/>
      <c r="J25" s="86"/>
      <c r="K25" s="86"/>
      <c r="L25" s="86"/>
      <c r="M25" s="86"/>
      <c r="N25" s="87"/>
      <c r="O25" s="85">
        <v>1</v>
      </c>
      <c r="P25" s="86"/>
      <c r="Q25" s="87"/>
      <c r="R25" s="85">
        <v>1</v>
      </c>
      <c r="S25" s="87"/>
      <c r="T25" s="85">
        <v>1</v>
      </c>
      <c r="U25" s="87"/>
      <c r="V25" s="17">
        <v>1</v>
      </c>
      <c r="W25" s="17">
        <v>1</v>
      </c>
      <c r="X25" s="85">
        <v>1</v>
      </c>
      <c r="Y25" s="86"/>
      <c r="Z25" s="86"/>
      <c r="AA25" s="86"/>
      <c r="AB25" s="87"/>
      <c r="AC25" s="17">
        <v>1</v>
      </c>
      <c r="AD25" s="17"/>
      <c r="AE25" s="85">
        <v>1</v>
      </c>
      <c r="AF25" s="87"/>
      <c r="AG25" s="17">
        <v>1</v>
      </c>
      <c r="AH25" s="17">
        <v>1</v>
      </c>
      <c r="AI25" s="85"/>
      <c r="AJ25" s="86"/>
      <c r="AK25" s="87"/>
    </row>
    <row r="26" spans="1:37">
      <c r="A26" s="7" t="s">
        <v>16</v>
      </c>
      <c r="B26" s="17">
        <v>1</v>
      </c>
      <c r="C26" s="17">
        <v>1</v>
      </c>
      <c r="D26" s="17">
        <v>1</v>
      </c>
      <c r="E26" s="85">
        <v>1</v>
      </c>
      <c r="F26" s="86"/>
      <c r="G26" s="86"/>
      <c r="H26" s="86"/>
      <c r="I26" s="86"/>
      <c r="J26" s="86"/>
      <c r="K26" s="86"/>
      <c r="L26" s="86"/>
      <c r="M26" s="86"/>
      <c r="N26" s="87"/>
      <c r="O26" s="85">
        <v>1</v>
      </c>
      <c r="P26" s="86"/>
      <c r="Q26" s="87"/>
      <c r="R26" s="85">
        <v>1</v>
      </c>
      <c r="S26" s="87"/>
      <c r="T26" s="85">
        <v>1</v>
      </c>
      <c r="U26" s="87"/>
      <c r="V26" s="17">
        <v>1</v>
      </c>
      <c r="W26" s="17"/>
      <c r="X26" s="85">
        <v>1</v>
      </c>
      <c r="Y26" s="86"/>
      <c r="Z26" s="86"/>
      <c r="AA26" s="86"/>
      <c r="AB26" s="87"/>
      <c r="AC26" s="17"/>
      <c r="AD26" s="17">
        <v>1</v>
      </c>
      <c r="AE26" s="85">
        <v>1</v>
      </c>
      <c r="AF26" s="87"/>
      <c r="AG26" s="17">
        <v>1</v>
      </c>
      <c r="AH26" s="17">
        <v>1</v>
      </c>
      <c r="AI26" s="85"/>
      <c r="AJ26" s="86"/>
      <c r="AK26" s="87"/>
    </row>
    <row r="27" spans="1:37">
      <c r="A27" s="7" t="s">
        <v>17</v>
      </c>
      <c r="B27" s="17">
        <v>1</v>
      </c>
      <c r="C27" s="17">
        <v>1</v>
      </c>
      <c r="D27" s="17">
        <v>1</v>
      </c>
      <c r="E27" s="95">
        <v>1</v>
      </c>
      <c r="F27" s="96"/>
      <c r="G27" s="96"/>
      <c r="H27" s="96"/>
      <c r="I27" s="96"/>
      <c r="J27" s="96"/>
      <c r="K27" s="96"/>
      <c r="L27" s="96"/>
      <c r="M27" s="96"/>
      <c r="N27" s="97"/>
      <c r="O27" s="85">
        <v>1</v>
      </c>
      <c r="P27" s="86"/>
      <c r="Q27" s="87"/>
      <c r="R27" s="85"/>
      <c r="S27" s="87"/>
      <c r="T27" s="85">
        <v>1</v>
      </c>
      <c r="U27" s="87"/>
      <c r="V27" s="17">
        <v>1</v>
      </c>
      <c r="W27" s="17"/>
      <c r="X27" s="85">
        <v>1</v>
      </c>
      <c r="Y27" s="86"/>
      <c r="Z27" s="86"/>
      <c r="AA27" s="86"/>
      <c r="AB27" s="87"/>
      <c r="AC27" s="17"/>
      <c r="AD27" s="17"/>
      <c r="AE27" s="85">
        <v>1</v>
      </c>
      <c r="AF27" s="87"/>
      <c r="AG27" s="17">
        <v>1</v>
      </c>
      <c r="AH27" s="17">
        <v>1</v>
      </c>
      <c r="AI27" s="85"/>
      <c r="AJ27" s="86"/>
      <c r="AK27" s="87"/>
    </row>
    <row r="28" spans="1:37">
      <c r="A28" s="7" t="s">
        <v>18</v>
      </c>
      <c r="B28" s="17">
        <v>1</v>
      </c>
      <c r="C28" s="17">
        <v>1</v>
      </c>
      <c r="D28" s="17">
        <v>1</v>
      </c>
      <c r="E28" s="85">
        <v>1</v>
      </c>
      <c r="F28" s="86"/>
      <c r="G28" s="86"/>
      <c r="H28" s="86"/>
      <c r="I28" s="86"/>
      <c r="J28" s="86"/>
      <c r="K28" s="86"/>
      <c r="L28" s="86"/>
      <c r="M28" s="86"/>
      <c r="N28" s="87"/>
      <c r="O28" s="85"/>
      <c r="P28" s="86"/>
      <c r="Q28" s="87"/>
      <c r="R28" s="85"/>
      <c r="S28" s="87"/>
      <c r="T28" s="85">
        <v>1</v>
      </c>
      <c r="U28" s="87"/>
      <c r="V28" s="17">
        <v>1</v>
      </c>
      <c r="W28" s="17"/>
      <c r="X28" s="85"/>
      <c r="Y28" s="86"/>
      <c r="Z28" s="86"/>
      <c r="AA28" s="86"/>
      <c r="AB28" s="87"/>
      <c r="AC28" s="17"/>
      <c r="AD28" s="17"/>
      <c r="AE28" s="85"/>
      <c r="AF28" s="87"/>
      <c r="AG28" s="17"/>
      <c r="AH28" s="17"/>
      <c r="AI28" s="85"/>
      <c r="AJ28" s="86"/>
      <c r="AK28" s="87"/>
    </row>
    <row r="29" spans="1:37" ht="226.5" customHeight="1">
      <c r="A29" s="9" t="s">
        <v>20</v>
      </c>
      <c r="B29" s="31" t="s">
        <v>221</v>
      </c>
      <c r="C29" s="31" t="s">
        <v>221</v>
      </c>
      <c r="D29" s="17"/>
      <c r="E29" s="98" t="s">
        <v>209</v>
      </c>
      <c r="F29" s="99"/>
      <c r="G29" s="99"/>
      <c r="H29" s="99"/>
      <c r="I29" s="99"/>
      <c r="J29" s="99"/>
      <c r="K29" s="100"/>
      <c r="L29" s="100"/>
      <c r="M29" s="100"/>
      <c r="N29" s="101"/>
      <c r="O29" s="102" t="s">
        <v>213</v>
      </c>
      <c r="P29" s="103"/>
      <c r="Q29" s="104"/>
      <c r="R29" s="102" t="s">
        <v>211</v>
      </c>
      <c r="S29" s="104"/>
      <c r="T29" s="102" t="s">
        <v>225</v>
      </c>
      <c r="U29" s="104"/>
      <c r="V29" s="31" t="s">
        <v>224</v>
      </c>
      <c r="W29" s="31" t="s">
        <v>228</v>
      </c>
      <c r="X29" s="102" t="s">
        <v>229</v>
      </c>
      <c r="Y29" s="103"/>
      <c r="Z29" s="103"/>
      <c r="AA29" s="103"/>
      <c r="AB29" s="104"/>
      <c r="AC29" s="17"/>
      <c r="AD29" s="31" t="s">
        <v>217</v>
      </c>
      <c r="AE29" s="102" t="s">
        <v>218</v>
      </c>
      <c r="AF29" s="104"/>
      <c r="AG29" s="31" t="s">
        <v>231</v>
      </c>
      <c r="AH29" s="31" t="s">
        <v>232</v>
      </c>
      <c r="AI29" s="85"/>
      <c r="AJ29" s="86"/>
      <c r="AK29" s="87"/>
    </row>
    <row r="30" spans="1:37">
      <c r="A30" s="9" t="s">
        <v>183</v>
      </c>
      <c r="B30" s="17"/>
      <c r="C30" s="17"/>
      <c r="D30" s="17"/>
      <c r="E30" s="85"/>
      <c r="F30" s="86"/>
      <c r="G30" s="86"/>
      <c r="H30" s="86"/>
      <c r="I30" s="86"/>
      <c r="J30" s="86"/>
      <c r="K30" s="86"/>
      <c r="L30" s="86"/>
      <c r="M30" s="86"/>
      <c r="N30" s="87"/>
      <c r="O30" s="85"/>
      <c r="P30" s="86"/>
      <c r="Q30" s="87"/>
      <c r="R30" s="85"/>
      <c r="S30" s="87"/>
      <c r="T30" s="85"/>
      <c r="U30" s="87"/>
      <c r="V30" s="17"/>
      <c r="W30" s="17"/>
      <c r="X30" s="85"/>
      <c r="Y30" s="86"/>
      <c r="Z30" s="86"/>
      <c r="AA30" s="86"/>
      <c r="AB30" s="87"/>
      <c r="AC30" s="17"/>
      <c r="AD30" s="17"/>
      <c r="AE30" s="85"/>
      <c r="AF30" s="87"/>
      <c r="AG30" s="17"/>
      <c r="AH30" s="17"/>
      <c r="AI30" s="85"/>
      <c r="AJ30" s="86"/>
      <c r="AK30" s="87"/>
    </row>
    <row r="31" spans="1:37">
      <c r="A31" s="7" t="s">
        <v>21</v>
      </c>
      <c r="B31" s="17"/>
      <c r="C31" s="17"/>
      <c r="D31" s="18"/>
      <c r="E31" s="85">
        <v>27.25</v>
      </c>
      <c r="F31" s="86"/>
      <c r="G31" s="86"/>
      <c r="H31" s="86"/>
      <c r="I31" s="86"/>
      <c r="J31" s="86"/>
      <c r="K31" s="86"/>
      <c r="L31" s="86"/>
      <c r="M31" s="86"/>
      <c r="N31" s="87"/>
      <c r="O31" s="85">
        <v>50</v>
      </c>
      <c r="P31" s="86"/>
      <c r="Q31" s="87"/>
      <c r="R31" s="85">
        <v>20</v>
      </c>
      <c r="S31" s="87"/>
      <c r="T31" s="85">
        <v>21.3</v>
      </c>
      <c r="U31" s="87"/>
      <c r="V31" s="17">
        <v>71</v>
      </c>
      <c r="W31" s="17"/>
      <c r="X31" s="85">
        <v>19</v>
      </c>
      <c r="Y31" s="86"/>
      <c r="Z31" s="86"/>
      <c r="AA31" s="86"/>
      <c r="AB31" s="87"/>
      <c r="AC31" s="17">
        <v>5</v>
      </c>
      <c r="AD31" s="17">
        <v>30</v>
      </c>
      <c r="AE31" s="85">
        <v>57.9</v>
      </c>
      <c r="AF31" s="87"/>
      <c r="AG31" s="17">
        <v>6</v>
      </c>
      <c r="AH31" s="17"/>
      <c r="AI31" s="85"/>
      <c r="AJ31" s="86"/>
      <c r="AK31" s="87"/>
    </row>
    <row r="32" spans="1:37">
      <c r="A32" s="21" t="s">
        <v>180</v>
      </c>
      <c r="B32" s="17"/>
      <c r="C32" s="18"/>
      <c r="D32" s="17"/>
      <c r="E32" s="85"/>
      <c r="F32" s="86"/>
      <c r="G32" s="86"/>
      <c r="H32" s="86"/>
      <c r="I32" s="86"/>
      <c r="J32" s="86"/>
      <c r="K32" s="86"/>
      <c r="L32" s="86"/>
      <c r="M32" s="86"/>
      <c r="N32" s="87"/>
      <c r="O32" s="85"/>
      <c r="P32" s="86"/>
      <c r="Q32" s="87"/>
      <c r="R32" s="85"/>
      <c r="S32" s="87"/>
      <c r="T32" s="85">
        <v>4.75</v>
      </c>
      <c r="U32" s="87"/>
      <c r="V32" s="17"/>
      <c r="W32" s="17"/>
      <c r="X32" s="85">
        <v>17.5</v>
      </c>
      <c r="Y32" s="86"/>
      <c r="Z32" s="86"/>
      <c r="AA32" s="86"/>
      <c r="AB32" s="87"/>
      <c r="AC32" s="17">
        <v>5</v>
      </c>
      <c r="AD32" s="17"/>
      <c r="AE32" s="85"/>
      <c r="AF32" s="87"/>
      <c r="AG32" s="17"/>
      <c r="AH32" s="17">
        <v>65.599999999999994</v>
      </c>
      <c r="AI32" s="85"/>
      <c r="AJ32" s="86"/>
      <c r="AK32" s="87"/>
    </row>
    <row r="33" spans="1:37">
      <c r="A33" s="7" t="s">
        <v>22</v>
      </c>
      <c r="B33" s="17"/>
      <c r="C33" s="17"/>
      <c r="D33" s="17"/>
      <c r="E33" s="85">
        <v>7.71</v>
      </c>
      <c r="F33" s="86"/>
      <c r="G33" s="86"/>
      <c r="H33" s="86"/>
      <c r="I33" s="86"/>
      <c r="J33" s="86"/>
      <c r="K33" s="86"/>
      <c r="L33" s="86"/>
      <c r="M33" s="86"/>
      <c r="N33" s="87"/>
      <c r="O33" s="85"/>
      <c r="P33" s="86"/>
      <c r="Q33" s="87"/>
      <c r="R33" s="85">
        <v>20.5</v>
      </c>
      <c r="S33" s="87"/>
      <c r="T33" s="85"/>
      <c r="U33" s="87"/>
      <c r="V33" s="17">
        <v>13</v>
      </c>
      <c r="W33" s="17"/>
      <c r="X33" s="85">
        <v>4.5</v>
      </c>
      <c r="Y33" s="86"/>
      <c r="Z33" s="86"/>
      <c r="AA33" s="86"/>
      <c r="AB33" s="87"/>
      <c r="AC33" s="17"/>
      <c r="AD33" s="17"/>
      <c r="AE33" s="85">
        <v>7.5</v>
      </c>
      <c r="AF33" s="87"/>
      <c r="AG33" s="17">
        <v>4</v>
      </c>
      <c r="AH33" s="17"/>
      <c r="AI33" s="85"/>
      <c r="AJ33" s="86"/>
      <c r="AK33" s="87"/>
    </row>
    <row r="34" spans="1:37">
      <c r="A34" s="7" t="s">
        <v>23</v>
      </c>
      <c r="B34" s="17">
        <v>20</v>
      </c>
      <c r="C34" s="17">
        <v>30</v>
      </c>
      <c r="D34" s="17">
        <v>7</v>
      </c>
      <c r="E34" s="85">
        <v>2.0299999999999998</v>
      </c>
      <c r="F34" s="86"/>
      <c r="G34" s="86"/>
      <c r="H34" s="86"/>
      <c r="I34" s="86"/>
      <c r="J34" s="86"/>
      <c r="K34" s="86"/>
      <c r="L34" s="86"/>
      <c r="M34" s="86"/>
      <c r="N34" s="87"/>
      <c r="O34" s="85">
        <v>30</v>
      </c>
      <c r="P34" s="86"/>
      <c r="Q34" s="87"/>
      <c r="R34" s="85"/>
      <c r="S34" s="87"/>
      <c r="T34" s="85"/>
      <c r="U34" s="87"/>
      <c r="V34" s="17">
        <v>10</v>
      </c>
      <c r="W34" s="17"/>
      <c r="X34" s="85"/>
      <c r="Y34" s="86"/>
      <c r="Z34" s="86"/>
      <c r="AA34" s="86"/>
      <c r="AB34" s="87"/>
      <c r="AC34" s="17">
        <v>5</v>
      </c>
      <c r="AD34" s="17">
        <v>20</v>
      </c>
      <c r="AE34" s="85">
        <v>9.9</v>
      </c>
      <c r="AF34" s="87"/>
      <c r="AG34" s="17">
        <v>4</v>
      </c>
      <c r="AH34" s="17">
        <v>34</v>
      </c>
      <c r="AI34" s="85"/>
      <c r="AJ34" s="86"/>
      <c r="AK34" s="87"/>
    </row>
    <row r="35" spans="1:37">
      <c r="A35" s="7" t="s">
        <v>24</v>
      </c>
      <c r="B35" s="17"/>
      <c r="C35" s="17"/>
      <c r="D35" s="17">
        <v>1</v>
      </c>
      <c r="E35" s="85"/>
      <c r="F35" s="86"/>
      <c r="G35" s="86"/>
      <c r="H35" s="86"/>
      <c r="I35" s="86"/>
      <c r="J35" s="86"/>
      <c r="K35" s="86"/>
      <c r="L35" s="86"/>
      <c r="M35" s="86"/>
      <c r="N35" s="87"/>
      <c r="O35" s="85"/>
      <c r="P35" s="86"/>
      <c r="Q35" s="87"/>
      <c r="R35" s="85">
        <v>0.1</v>
      </c>
      <c r="S35" s="87"/>
      <c r="T35" s="85">
        <v>0.12</v>
      </c>
      <c r="U35" s="87"/>
      <c r="V35" s="17">
        <v>3</v>
      </c>
      <c r="W35" s="17">
        <v>0.1</v>
      </c>
      <c r="X35" s="85"/>
      <c r="Y35" s="86"/>
      <c r="Z35" s="86"/>
      <c r="AA35" s="86"/>
      <c r="AB35" s="87"/>
      <c r="AC35" s="17"/>
      <c r="AD35" s="17"/>
      <c r="AE35" s="85">
        <v>5.3</v>
      </c>
      <c r="AF35" s="87"/>
      <c r="AG35" s="17">
        <v>3</v>
      </c>
      <c r="AH35" s="17"/>
      <c r="AI35" s="85"/>
      <c r="AJ35" s="86"/>
      <c r="AK35" s="87"/>
    </row>
    <row r="36" spans="1:37">
      <c r="A36" s="7" t="s">
        <v>25</v>
      </c>
      <c r="B36" s="17"/>
      <c r="C36" s="17"/>
      <c r="D36" s="17"/>
      <c r="E36" s="85">
        <v>20.350000000000001</v>
      </c>
      <c r="F36" s="86"/>
      <c r="G36" s="86"/>
      <c r="H36" s="86"/>
      <c r="I36" s="86"/>
      <c r="J36" s="86"/>
      <c r="K36" s="86"/>
      <c r="L36" s="86"/>
      <c r="M36" s="86"/>
      <c r="N36" s="87"/>
      <c r="O36" s="85"/>
      <c r="P36" s="86"/>
      <c r="Q36" s="87"/>
      <c r="R36" s="85"/>
      <c r="S36" s="87"/>
      <c r="T36" s="85"/>
      <c r="U36" s="87"/>
      <c r="V36" s="17"/>
      <c r="W36" s="17"/>
      <c r="X36" s="85"/>
      <c r="Y36" s="86"/>
      <c r="Z36" s="86"/>
      <c r="AA36" s="86"/>
      <c r="AB36" s="87"/>
      <c r="AC36" s="17"/>
      <c r="AD36" s="17"/>
      <c r="AE36" s="85"/>
      <c r="AF36" s="87"/>
      <c r="AG36" s="17">
        <v>80</v>
      </c>
      <c r="AH36" s="17"/>
      <c r="AI36" s="85"/>
      <c r="AJ36" s="86"/>
      <c r="AK36" s="87"/>
    </row>
    <row r="37" spans="1:37">
      <c r="A37" s="7" t="s">
        <v>26</v>
      </c>
      <c r="B37" s="17">
        <v>80</v>
      </c>
      <c r="C37" s="17">
        <v>70</v>
      </c>
      <c r="D37" s="17">
        <v>92</v>
      </c>
      <c r="E37" s="105">
        <v>14.03</v>
      </c>
      <c r="F37" s="106"/>
      <c r="G37" s="106"/>
      <c r="H37" s="106"/>
      <c r="I37" s="106"/>
      <c r="J37" s="106"/>
      <c r="K37" s="106"/>
      <c r="L37" s="106"/>
      <c r="M37" s="106"/>
      <c r="N37" s="107"/>
      <c r="O37" s="85"/>
      <c r="P37" s="86"/>
      <c r="Q37" s="87"/>
      <c r="R37" s="85">
        <v>33</v>
      </c>
      <c r="S37" s="87"/>
      <c r="T37" s="85">
        <v>62.23</v>
      </c>
      <c r="U37" s="87"/>
      <c r="V37" s="17">
        <v>1</v>
      </c>
      <c r="W37" s="17">
        <v>3</v>
      </c>
      <c r="X37" s="85">
        <v>58</v>
      </c>
      <c r="Y37" s="86"/>
      <c r="Z37" s="86"/>
      <c r="AA37" s="86"/>
      <c r="AB37" s="87"/>
      <c r="AC37" s="17">
        <v>85</v>
      </c>
      <c r="AD37" s="17"/>
      <c r="AE37" s="85">
        <v>13.6</v>
      </c>
      <c r="AF37" s="87"/>
      <c r="AG37" s="17">
        <v>2</v>
      </c>
      <c r="AH37" s="17"/>
      <c r="AI37" s="85"/>
      <c r="AJ37" s="86"/>
      <c r="AK37" s="87"/>
    </row>
    <row r="38" spans="1:37">
      <c r="A38" s="7" t="s">
        <v>27</v>
      </c>
      <c r="B38" s="17"/>
      <c r="C38" s="17"/>
      <c r="D38" s="17"/>
      <c r="E38" s="85">
        <v>3.43</v>
      </c>
      <c r="F38" s="86"/>
      <c r="G38" s="86"/>
      <c r="H38" s="86"/>
      <c r="I38" s="86"/>
      <c r="J38" s="86"/>
      <c r="K38" s="86"/>
      <c r="L38" s="86"/>
      <c r="M38" s="86"/>
      <c r="N38" s="87"/>
      <c r="O38" s="85"/>
      <c r="P38" s="86"/>
      <c r="Q38" s="87"/>
      <c r="R38" s="85"/>
      <c r="S38" s="87"/>
      <c r="T38" s="85"/>
      <c r="U38" s="87"/>
      <c r="V38" s="17"/>
      <c r="W38" s="17"/>
      <c r="X38" s="85"/>
      <c r="Y38" s="86"/>
      <c r="Z38" s="86"/>
      <c r="AA38" s="86"/>
      <c r="AB38" s="87"/>
      <c r="AC38" s="17"/>
      <c r="AD38" s="17"/>
      <c r="AE38" s="85"/>
      <c r="AF38" s="87"/>
      <c r="AG38" s="17"/>
      <c r="AH38" s="17"/>
      <c r="AI38" s="85"/>
      <c r="AJ38" s="86"/>
      <c r="AK38" s="87"/>
    </row>
    <row r="39" spans="1:37">
      <c r="A39" s="7" t="s">
        <v>28</v>
      </c>
      <c r="B39" s="17"/>
      <c r="C39" s="17"/>
      <c r="D39" s="17"/>
      <c r="E39" s="85">
        <v>1.25</v>
      </c>
      <c r="F39" s="86"/>
      <c r="G39" s="86"/>
      <c r="H39" s="86"/>
      <c r="I39" s="86"/>
      <c r="J39" s="86"/>
      <c r="K39" s="86"/>
      <c r="L39" s="86"/>
      <c r="M39" s="86"/>
      <c r="N39" s="87"/>
      <c r="O39" s="85"/>
      <c r="P39" s="86"/>
      <c r="Q39" s="87"/>
      <c r="R39" s="85"/>
      <c r="S39" s="87"/>
      <c r="T39" s="85">
        <v>0.01</v>
      </c>
      <c r="U39" s="87"/>
      <c r="V39" s="17"/>
      <c r="W39" s="17"/>
      <c r="X39" s="85"/>
      <c r="Y39" s="86"/>
      <c r="Z39" s="86"/>
      <c r="AA39" s="86"/>
      <c r="AB39" s="87"/>
      <c r="AC39" s="17"/>
      <c r="AD39" s="17">
        <v>20</v>
      </c>
      <c r="AE39" s="85">
        <v>0.3</v>
      </c>
      <c r="AF39" s="87"/>
      <c r="AG39" s="17">
        <v>1</v>
      </c>
      <c r="AH39" s="17"/>
      <c r="AI39" s="85"/>
      <c r="AJ39" s="86"/>
      <c r="AK39" s="87"/>
    </row>
    <row r="40" spans="1:37">
      <c r="A40" s="7" t="s">
        <v>29</v>
      </c>
      <c r="B40" s="17"/>
      <c r="C40" s="17"/>
      <c r="D40" s="17"/>
      <c r="E40" s="85">
        <v>0.23</v>
      </c>
      <c r="F40" s="86"/>
      <c r="G40" s="86"/>
      <c r="H40" s="86"/>
      <c r="I40" s="86"/>
      <c r="J40" s="86"/>
      <c r="K40" s="86"/>
      <c r="L40" s="86"/>
      <c r="M40" s="86"/>
      <c r="N40" s="87"/>
      <c r="O40" s="85"/>
      <c r="P40" s="86"/>
      <c r="Q40" s="87"/>
      <c r="R40" s="85"/>
      <c r="S40" s="87"/>
      <c r="T40" s="85"/>
      <c r="U40" s="87"/>
      <c r="V40" s="17">
        <v>2</v>
      </c>
      <c r="W40" s="17"/>
      <c r="X40" s="85"/>
      <c r="Y40" s="86"/>
      <c r="Z40" s="86"/>
      <c r="AA40" s="86"/>
      <c r="AB40" s="87"/>
      <c r="AC40" s="17"/>
      <c r="AD40" s="17"/>
      <c r="AE40" s="85">
        <v>5.5</v>
      </c>
      <c r="AF40" s="87"/>
      <c r="AG40" s="17"/>
      <c r="AH40" s="17">
        <v>0.4</v>
      </c>
      <c r="AI40" s="85"/>
      <c r="AJ40" s="86"/>
      <c r="AK40" s="87"/>
    </row>
    <row r="41" spans="1:37">
      <c r="A41" s="7" t="s">
        <v>25</v>
      </c>
      <c r="B41" s="17"/>
      <c r="C41" s="17"/>
      <c r="D41" s="17"/>
      <c r="E41" s="85"/>
      <c r="F41" s="86"/>
      <c r="G41" s="86"/>
      <c r="H41" s="86"/>
      <c r="I41" s="86"/>
      <c r="J41" s="86"/>
      <c r="K41" s="86"/>
      <c r="L41" s="86"/>
      <c r="M41" s="86"/>
      <c r="N41" s="87"/>
      <c r="O41" s="85"/>
      <c r="P41" s="86"/>
      <c r="Q41" s="87"/>
      <c r="R41" s="85"/>
      <c r="S41" s="87"/>
      <c r="T41" s="85"/>
      <c r="U41" s="87"/>
      <c r="V41" s="17"/>
      <c r="W41" s="17"/>
      <c r="X41" s="85"/>
      <c r="Y41" s="86"/>
      <c r="Z41" s="86"/>
      <c r="AA41" s="86"/>
      <c r="AB41" s="87"/>
      <c r="AC41" s="17"/>
      <c r="AD41" s="17"/>
      <c r="AE41" s="85"/>
      <c r="AF41" s="87"/>
      <c r="AG41" s="17"/>
      <c r="AH41" s="17"/>
      <c r="AI41" s="85"/>
      <c r="AJ41" s="86"/>
      <c r="AK41" s="87"/>
    </row>
    <row r="42" spans="1:37">
      <c r="A42" s="7" t="s">
        <v>30</v>
      </c>
      <c r="B42" s="17"/>
      <c r="C42" s="17"/>
      <c r="D42" s="17"/>
      <c r="E42" s="85">
        <v>23.73</v>
      </c>
      <c r="F42" s="86"/>
      <c r="G42" s="86"/>
      <c r="H42" s="86"/>
      <c r="I42" s="86"/>
      <c r="J42" s="86"/>
      <c r="K42" s="86"/>
      <c r="L42" s="86"/>
      <c r="M42" s="86"/>
      <c r="N42" s="87"/>
      <c r="O42" s="85">
        <v>20</v>
      </c>
      <c r="P42" s="86"/>
      <c r="Q42" s="87"/>
      <c r="R42" s="85">
        <v>26.4</v>
      </c>
      <c r="S42" s="87"/>
      <c r="T42" s="85">
        <v>11.59</v>
      </c>
      <c r="U42" s="87"/>
      <c r="V42" s="17"/>
      <c r="W42" s="17">
        <v>96.9</v>
      </c>
      <c r="X42" s="85">
        <v>1</v>
      </c>
      <c r="Y42" s="86"/>
      <c r="Z42" s="86"/>
      <c r="AA42" s="86"/>
      <c r="AB42" s="87"/>
      <c r="AC42" s="17"/>
      <c r="AD42" s="17">
        <v>30</v>
      </c>
      <c r="AE42" s="85"/>
      <c r="AF42" s="87"/>
      <c r="AG42" s="17"/>
      <c r="AH42" s="17"/>
      <c r="AI42" s="85"/>
      <c r="AJ42" s="86"/>
      <c r="AK42" s="87"/>
    </row>
    <row r="43" spans="1:37" ht="348" customHeight="1">
      <c r="A43" s="9" t="s">
        <v>31</v>
      </c>
      <c r="B43" s="31" t="s">
        <v>220</v>
      </c>
      <c r="C43" s="31" t="s">
        <v>220</v>
      </c>
      <c r="D43" s="31" t="s">
        <v>222</v>
      </c>
      <c r="E43" s="108" t="s">
        <v>210</v>
      </c>
      <c r="F43" s="109"/>
      <c r="G43" s="109"/>
      <c r="H43" s="109"/>
      <c r="I43" s="109"/>
      <c r="J43" s="109"/>
      <c r="K43" s="110"/>
      <c r="L43" s="110"/>
      <c r="M43" s="110"/>
      <c r="N43" s="111"/>
      <c r="O43" s="108" t="s">
        <v>214</v>
      </c>
      <c r="P43" s="110"/>
      <c r="Q43" s="111"/>
      <c r="R43" s="108" t="s">
        <v>212</v>
      </c>
      <c r="S43" s="111"/>
      <c r="T43" s="108" t="s">
        <v>226</v>
      </c>
      <c r="U43" s="111"/>
      <c r="V43" s="29" t="s">
        <v>215</v>
      </c>
      <c r="W43" s="31" t="s">
        <v>227</v>
      </c>
      <c r="X43" s="108" t="s">
        <v>230</v>
      </c>
      <c r="Y43" s="110"/>
      <c r="Z43" s="110"/>
      <c r="AA43" s="110"/>
      <c r="AB43" s="111"/>
      <c r="AC43" s="17"/>
      <c r="AD43" s="30" t="s">
        <v>216</v>
      </c>
      <c r="AE43" s="108" t="s">
        <v>219</v>
      </c>
      <c r="AF43" s="111"/>
      <c r="AG43" s="29" t="s">
        <v>234</v>
      </c>
      <c r="AH43" s="29" t="s">
        <v>233</v>
      </c>
      <c r="AI43" s="85"/>
      <c r="AJ43" s="86"/>
      <c r="AK43" s="87"/>
    </row>
    <row r="44" spans="1:37" ht="75">
      <c r="A44" s="28" t="s">
        <v>40</v>
      </c>
      <c r="B44" s="69" t="s">
        <v>139</v>
      </c>
      <c r="C44" s="70" t="s">
        <v>139</v>
      </c>
      <c r="D44" s="71"/>
      <c r="E44" s="72" t="s">
        <v>195</v>
      </c>
      <c r="F44" s="73" t="s">
        <v>235</v>
      </c>
      <c r="G44" s="73" t="s">
        <v>237</v>
      </c>
      <c r="H44" s="73" t="s">
        <v>239</v>
      </c>
      <c r="I44" s="73" t="s">
        <v>241</v>
      </c>
      <c r="J44" s="73" t="s">
        <v>242</v>
      </c>
      <c r="K44" s="73" t="s">
        <v>184</v>
      </c>
      <c r="L44" s="73" t="s">
        <v>185</v>
      </c>
      <c r="M44" s="73" t="s">
        <v>186</v>
      </c>
      <c r="N44" s="74" t="s">
        <v>176</v>
      </c>
      <c r="O44" s="72" t="s">
        <v>187</v>
      </c>
      <c r="P44" s="73" t="s">
        <v>188</v>
      </c>
      <c r="Q44" s="75" t="s">
        <v>189</v>
      </c>
      <c r="R44" s="73" t="s">
        <v>190</v>
      </c>
      <c r="S44" s="73" t="s">
        <v>191</v>
      </c>
      <c r="T44" s="72" t="s">
        <v>192</v>
      </c>
      <c r="U44" s="75" t="s">
        <v>194</v>
      </c>
      <c r="V44" s="76" t="s">
        <v>196</v>
      </c>
      <c r="W44" s="76" t="s">
        <v>181</v>
      </c>
      <c r="X44" s="77" t="s">
        <v>165</v>
      </c>
      <c r="Y44" s="73" t="s">
        <v>198</v>
      </c>
      <c r="Z44" s="73" t="s">
        <v>192</v>
      </c>
      <c r="AA44" s="73" t="s">
        <v>200</v>
      </c>
      <c r="AB44" s="75" t="s">
        <v>199</v>
      </c>
      <c r="AC44" s="78"/>
      <c r="AD44" s="70" t="s">
        <v>161</v>
      </c>
      <c r="AE44" s="77" t="s">
        <v>164</v>
      </c>
      <c r="AF44" s="74" t="s">
        <v>165</v>
      </c>
      <c r="AG44" s="70" t="s">
        <v>167</v>
      </c>
      <c r="AH44" s="79" t="s">
        <v>204</v>
      </c>
      <c r="AI44" s="72" t="s">
        <v>203</v>
      </c>
      <c r="AJ44" s="73" t="s">
        <v>201</v>
      </c>
      <c r="AK44" s="75" t="s">
        <v>202</v>
      </c>
    </row>
    <row r="45" spans="1:37">
      <c r="A45" s="3" t="s">
        <v>41</v>
      </c>
      <c r="B45" s="17"/>
      <c r="C45" s="17"/>
      <c r="D45" s="60"/>
      <c r="E45" s="60"/>
      <c r="F45" s="61"/>
      <c r="G45" s="61"/>
      <c r="H45" s="61"/>
      <c r="I45" s="61"/>
      <c r="J45" s="61"/>
      <c r="K45" s="61"/>
      <c r="L45" s="61"/>
      <c r="M45" s="61"/>
      <c r="N45" s="61"/>
      <c r="O45" s="60"/>
      <c r="P45" s="61"/>
      <c r="Q45" s="62"/>
      <c r="R45" s="61"/>
      <c r="S45" s="61"/>
      <c r="T45" s="60"/>
      <c r="U45" s="62"/>
      <c r="V45" s="17"/>
      <c r="W45" s="17"/>
      <c r="X45" s="60"/>
      <c r="Y45" s="61"/>
      <c r="Z45" s="61"/>
      <c r="AA45" s="61"/>
      <c r="AB45" s="62"/>
      <c r="AC45" s="17"/>
      <c r="AD45" s="17"/>
      <c r="AE45" s="61"/>
      <c r="AF45" s="61"/>
      <c r="AG45" s="17"/>
      <c r="AH45" s="17"/>
      <c r="AI45" s="61"/>
      <c r="AJ45" s="61"/>
      <c r="AK45" s="62"/>
    </row>
    <row r="46" spans="1:37">
      <c r="A46" s="4" t="s">
        <v>42</v>
      </c>
      <c r="B46" s="17"/>
      <c r="C46" s="17"/>
      <c r="D46" s="60"/>
      <c r="E46" s="60"/>
      <c r="F46" s="61"/>
      <c r="G46" s="61"/>
      <c r="H46" s="61"/>
      <c r="I46" s="61"/>
      <c r="J46" s="61"/>
      <c r="K46" s="61"/>
      <c r="L46" s="61"/>
      <c r="M46" s="61"/>
      <c r="N46" s="61"/>
      <c r="O46" s="60"/>
      <c r="P46" s="61"/>
      <c r="Q46" s="62"/>
      <c r="R46" s="61"/>
      <c r="S46" s="61"/>
      <c r="T46" s="60"/>
      <c r="U46" s="62"/>
      <c r="V46" s="17"/>
      <c r="W46" s="17"/>
      <c r="X46" s="60"/>
      <c r="Y46" s="61"/>
      <c r="Z46" s="61"/>
      <c r="AA46" s="61"/>
      <c r="AB46" s="62"/>
      <c r="AC46" s="17"/>
      <c r="AD46" s="17"/>
      <c r="AE46" s="61"/>
      <c r="AF46" s="61"/>
      <c r="AG46" s="17"/>
      <c r="AH46" s="17"/>
      <c r="AI46" s="61"/>
      <c r="AJ46" s="61"/>
      <c r="AK46" s="62"/>
    </row>
    <row r="47" spans="1:37">
      <c r="A47" s="5" t="s">
        <v>43</v>
      </c>
      <c r="B47" s="17">
        <v>79</v>
      </c>
      <c r="C47" s="17">
        <v>65</v>
      </c>
      <c r="D47" s="60"/>
      <c r="E47" s="60">
        <v>60</v>
      </c>
      <c r="F47" s="61">
        <v>43</v>
      </c>
      <c r="G47" s="61">
        <v>90</v>
      </c>
      <c r="H47" s="61">
        <v>60</v>
      </c>
      <c r="I47" s="61">
        <v>40</v>
      </c>
      <c r="J47" s="61">
        <v>80</v>
      </c>
      <c r="K47" s="61">
        <v>90</v>
      </c>
      <c r="L47" s="61">
        <v>25</v>
      </c>
      <c r="M47" s="61">
        <v>35</v>
      </c>
      <c r="N47" s="61">
        <v>96</v>
      </c>
      <c r="O47" s="60">
        <v>70</v>
      </c>
      <c r="P47" s="61">
        <v>60</v>
      </c>
      <c r="Q47" s="62">
        <v>60</v>
      </c>
      <c r="R47" s="61">
        <v>30</v>
      </c>
      <c r="S47" s="61"/>
      <c r="T47" s="60">
        <v>70</v>
      </c>
      <c r="U47" s="62">
        <v>40</v>
      </c>
      <c r="V47" s="17">
        <v>60</v>
      </c>
      <c r="W47" s="17">
        <v>18.5</v>
      </c>
      <c r="X47" s="60">
        <v>85</v>
      </c>
      <c r="Y47" s="61">
        <v>50</v>
      </c>
      <c r="Z47" s="61">
        <v>96</v>
      </c>
      <c r="AA47" s="61">
        <v>25</v>
      </c>
      <c r="AB47" s="62">
        <v>92.5</v>
      </c>
      <c r="AC47" s="17"/>
      <c r="AD47" s="17">
        <v>40</v>
      </c>
      <c r="AE47" s="61">
        <v>1</v>
      </c>
      <c r="AF47" s="61">
        <v>1</v>
      </c>
      <c r="AG47" s="17"/>
      <c r="AH47" s="17">
        <v>65</v>
      </c>
      <c r="AI47" s="61">
        <v>35</v>
      </c>
      <c r="AJ47" s="61">
        <v>46</v>
      </c>
      <c r="AK47" s="62"/>
    </row>
    <row r="48" spans="1:37">
      <c r="A48" s="5" t="s">
        <v>44</v>
      </c>
      <c r="B48" s="17"/>
      <c r="C48" s="17"/>
      <c r="D48" s="60"/>
      <c r="E48" s="60"/>
      <c r="F48" s="61"/>
      <c r="G48" s="61"/>
      <c r="H48" s="61"/>
      <c r="I48" s="61"/>
      <c r="J48" s="61"/>
      <c r="K48" s="61"/>
      <c r="L48" s="61"/>
      <c r="M48" s="61"/>
      <c r="N48" s="61"/>
      <c r="O48" s="60">
        <v>5</v>
      </c>
      <c r="P48" s="61"/>
      <c r="Q48" s="62"/>
      <c r="R48" s="61"/>
      <c r="S48" s="61"/>
      <c r="T48" s="60"/>
      <c r="U48" s="62"/>
      <c r="V48" s="17"/>
      <c r="W48" s="17"/>
      <c r="X48" s="60">
        <v>5</v>
      </c>
      <c r="Y48" s="61"/>
      <c r="Z48" s="61"/>
      <c r="AA48" s="61"/>
      <c r="AB48" s="62">
        <v>0.5</v>
      </c>
      <c r="AC48" s="17"/>
      <c r="AD48" s="17"/>
      <c r="AE48" s="61">
        <v>1</v>
      </c>
      <c r="AF48" s="61">
        <v>1</v>
      </c>
      <c r="AG48" s="17"/>
      <c r="AH48" s="17">
        <v>1</v>
      </c>
      <c r="AI48" s="61"/>
      <c r="AJ48" s="61"/>
      <c r="AK48" s="62"/>
    </row>
    <row r="49" spans="1:37">
      <c r="A49" s="5" t="s">
        <v>140</v>
      </c>
      <c r="B49" s="17"/>
      <c r="C49" s="17"/>
      <c r="D49" s="60"/>
      <c r="E49" s="60"/>
      <c r="F49" s="61"/>
      <c r="G49" s="61"/>
      <c r="H49" s="61"/>
      <c r="I49" s="61"/>
      <c r="J49" s="61"/>
      <c r="K49" s="61"/>
      <c r="L49" s="61"/>
      <c r="M49" s="61"/>
      <c r="N49" s="61"/>
      <c r="O49" s="60">
        <v>2</v>
      </c>
      <c r="P49" s="61">
        <v>10</v>
      </c>
      <c r="Q49" s="62">
        <v>10</v>
      </c>
      <c r="R49" s="61">
        <v>1</v>
      </c>
      <c r="S49" s="61"/>
      <c r="T49" s="60"/>
      <c r="U49" s="62"/>
      <c r="V49" s="17"/>
      <c r="W49" s="17"/>
      <c r="X49" s="60"/>
      <c r="Y49" s="61"/>
      <c r="Z49" s="61"/>
      <c r="AA49" s="61"/>
      <c r="AB49" s="62"/>
      <c r="AC49" s="17"/>
      <c r="AD49" s="17"/>
      <c r="AE49" s="61"/>
      <c r="AF49" s="61"/>
      <c r="AG49" s="17"/>
      <c r="AH49" s="17">
        <v>1</v>
      </c>
      <c r="AI49" s="61"/>
      <c r="AJ49" s="61"/>
      <c r="AK49" s="62"/>
    </row>
    <row r="50" spans="1:37">
      <c r="A50" s="5" t="s">
        <v>45</v>
      </c>
      <c r="B50" s="17"/>
      <c r="C50" s="17">
        <v>1</v>
      </c>
      <c r="D50" s="60"/>
      <c r="E50" s="60"/>
      <c r="F50" s="61"/>
      <c r="G50" s="61"/>
      <c r="H50" s="61"/>
      <c r="I50" s="61"/>
      <c r="J50" s="61"/>
      <c r="K50" s="61"/>
      <c r="L50" s="61"/>
      <c r="M50" s="61"/>
      <c r="N50" s="61"/>
      <c r="O50" s="60">
        <v>2</v>
      </c>
      <c r="P50" s="61"/>
      <c r="Q50" s="62"/>
      <c r="R50" s="61"/>
      <c r="S50" s="61"/>
      <c r="T50" s="60"/>
      <c r="U50" s="62"/>
      <c r="V50" s="17"/>
      <c r="W50" s="17"/>
      <c r="X50" s="60"/>
      <c r="Y50" s="61"/>
      <c r="Z50" s="61"/>
      <c r="AA50" s="61"/>
      <c r="AB50" s="62">
        <v>1.5</v>
      </c>
      <c r="AC50" s="17"/>
      <c r="AD50" s="17"/>
      <c r="AE50" s="61"/>
      <c r="AF50" s="61"/>
      <c r="AG50" s="17"/>
      <c r="AH50" s="17">
        <v>1</v>
      </c>
      <c r="AI50" s="61"/>
      <c r="AJ50" s="61"/>
      <c r="AK50" s="62"/>
    </row>
    <row r="51" spans="1:37">
      <c r="A51" s="5" t="s">
        <v>46</v>
      </c>
      <c r="B51" s="17">
        <v>1</v>
      </c>
      <c r="C51" s="17">
        <v>1</v>
      </c>
      <c r="D51" s="60"/>
      <c r="E51" s="60"/>
      <c r="F51" s="61"/>
      <c r="G51" s="61"/>
      <c r="H51" s="61"/>
      <c r="I51" s="61"/>
      <c r="J51" s="61"/>
      <c r="K51" s="61"/>
      <c r="L51" s="61"/>
      <c r="M51" s="61"/>
      <c r="N51" s="61">
        <v>1</v>
      </c>
      <c r="O51" s="60">
        <v>6</v>
      </c>
      <c r="P51" s="61">
        <v>5</v>
      </c>
      <c r="Q51" s="62">
        <v>5</v>
      </c>
      <c r="R51" s="61"/>
      <c r="S51" s="61"/>
      <c r="T51" s="60"/>
      <c r="U51" s="62"/>
      <c r="V51" s="17"/>
      <c r="W51" s="17"/>
      <c r="X51" s="60"/>
      <c r="Y51" s="61"/>
      <c r="Z51" s="61"/>
      <c r="AA51" s="61"/>
      <c r="AB51" s="62">
        <v>2</v>
      </c>
      <c r="AC51" s="17"/>
      <c r="AD51" s="17">
        <v>10</v>
      </c>
      <c r="AE51" s="61"/>
      <c r="AF51" s="61"/>
      <c r="AG51" s="17"/>
      <c r="AH51" s="17">
        <v>1</v>
      </c>
      <c r="AI51" s="61"/>
      <c r="AJ51" s="61"/>
      <c r="AK51" s="62"/>
    </row>
    <row r="52" spans="1:37">
      <c r="A52" s="5" t="s">
        <v>47</v>
      </c>
      <c r="B52" s="17"/>
      <c r="C52" s="17">
        <v>1</v>
      </c>
      <c r="D52" s="60"/>
      <c r="E52" s="60"/>
      <c r="F52" s="61"/>
      <c r="G52" s="61"/>
      <c r="H52" s="61"/>
      <c r="I52" s="61">
        <v>3</v>
      </c>
      <c r="J52" s="61"/>
      <c r="K52" s="61"/>
      <c r="L52" s="61"/>
      <c r="M52" s="61"/>
      <c r="N52" s="61"/>
      <c r="O52" s="60"/>
      <c r="P52" s="61"/>
      <c r="Q52" s="62"/>
      <c r="R52" s="61"/>
      <c r="S52" s="61"/>
      <c r="T52" s="60"/>
      <c r="U52" s="62"/>
      <c r="V52" s="17"/>
      <c r="W52" s="17"/>
      <c r="X52" s="60"/>
      <c r="Y52" s="61"/>
      <c r="Z52" s="61"/>
      <c r="AA52" s="61"/>
      <c r="AB52" s="62">
        <v>3</v>
      </c>
      <c r="AC52" s="17"/>
      <c r="AD52" s="17"/>
      <c r="AE52" s="61"/>
      <c r="AF52" s="61"/>
      <c r="AG52" s="17"/>
      <c r="AH52" s="17">
        <v>1</v>
      </c>
      <c r="AI52" s="61"/>
      <c r="AJ52" s="61"/>
      <c r="AK52" s="62"/>
    </row>
    <row r="53" spans="1:37">
      <c r="A53" s="5" t="s">
        <v>48</v>
      </c>
      <c r="B53" s="17">
        <v>20</v>
      </c>
      <c r="C53" s="17">
        <v>32</v>
      </c>
      <c r="D53" s="60"/>
      <c r="E53" s="60"/>
      <c r="F53" s="61">
        <v>7.3</v>
      </c>
      <c r="G53" s="61">
        <v>10</v>
      </c>
      <c r="H53" s="61">
        <v>30</v>
      </c>
      <c r="I53" s="61">
        <v>5</v>
      </c>
      <c r="J53" s="61"/>
      <c r="K53" s="61">
        <v>10</v>
      </c>
      <c r="L53" s="61">
        <v>60</v>
      </c>
      <c r="M53" s="61">
        <v>50</v>
      </c>
      <c r="N53" s="61">
        <v>1</v>
      </c>
      <c r="O53" s="60">
        <v>15</v>
      </c>
      <c r="P53" s="61">
        <v>25</v>
      </c>
      <c r="Q53" s="62">
        <v>25</v>
      </c>
      <c r="R53" s="61"/>
      <c r="S53" s="61"/>
      <c r="T53" s="60">
        <v>20</v>
      </c>
      <c r="U53" s="62"/>
      <c r="V53" s="17">
        <v>40</v>
      </c>
      <c r="W53" s="17"/>
      <c r="X53" s="60">
        <v>10</v>
      </c>
      <c r="Y53" s="61">
        <v>33</v>
      </c>
      <c r="Z53" s="61">
        <v>4</v>
      </c>
      <c r="AA53" s="61">
        <v>75</v>
      </c>
      <c r="AB53" s="62">
        <v>0.5</v>
      </c>
      <c r="AC53" s="17"/>
      <c r="AD53" s="17"/>
      <c r="AE53" s="61"/>
      <c r="AF53" s="61">
        <v>1</v>
      </c>
      <c r="AG53" s="17">
        <v>34</v>
      </c>
      <c r="AH53" s="17">
        <v>10</v>
      </c>
      <c r="AI53" s="61">
        <v>25</v>
      </c>
      <c r="AJ53" s="61">
        <v>21</v>
      </c>
      <c r="AK53" s="62">
        <v>50</v>
      </c>
    </row>
    <row r="54" spans="1:37">
      <c r="A54" s="5" t="s">
        <v>49</v>
      </c>
      <c r="B54" s="17"/>
      <c r="C54" s="17"/>
      <c r="D54" s="60"/>
      <c r="E54" s="60"/>
      <c r="F54" s="61">
        <v>49.7</v>
      </c>
      <c r="G54" s="61"/>
      <c r="H54" s="61">
        <v>5</v>
      </c>
      <c r="I54" s="61">
        <v>32</v>
      </c>
      <c r="J54" s="61"/>
      <c r="K54" s="61"/>
      <c r="L54" s="61">
        <v>15</v>
      </c>
      <c r="M54" s="61">
        <v>15</v>
      </c>
      <c r="N54" s="61"/>
      <c r="O54" s="60"/>
      <c r="P54" s="61"/>
      <c r="Q54" s="62"/>
      <c r="R54" s="61"/>
      <c r="S54" s="61"/>
      <c r="T54" s="60">
        <v>10</v>
      </c>
      <c r="U54" s="62">
        <v>44</v>
      </c>
      <c r="V54" s="17"/>
      <c r="W54" s="17">
        <v>7.5</v>
      </c>
      <c r="X54" s="60"/>
      <c r="Y54" s="61"/>
      <c r="Z54" s="61"/>
      <c r="AA54" s="61"/>
      <c r="AB54" s="62"/>
      <c r="AC54" s="17"/>
      <c r="AD54" s="17">
        <v>30</v>
      </c>
      <c r="AE54" s="61"/>
      <c r="AF54" s="61"/>
      <c r="AG54" s="17">
        <v>66</v>
      </c>
      <c r="AH54" s="17">
        <v>5</v>
      </c>
      <c r="AI54" s="61">
        <v>37</v>
      </c>
      <c r="AJ54" s="61">
        <v>33</v>
      </c>
      <c r="AK54" s="62"/>
    </row>
    <row r="55" spans="1:37">
      <c r="A55" s="5" t="s">
        <v>50</v>
      </c>
      <c r="B55" s="17"/>
      <c r="C55" s="17"/>
      <c r="D55" s="60"/>
      <c r="E55" s="60"/>
      <c r="F55" s="61"/>
      <c r="G55" s="61"/>
      <c r="H55" s="61">
        <v>5</v>
      </c>
      <c r="I55" s="61">
        <v>20</v>
      </c>
      <c r="J55" s="61"/>
      <c r="K55" s="61"/>
      <c r="L55" s="61"/>
      <c r="M55" s="61"/>
      <c r="N55" s="61"/>
      <c r="O55" s="60"/>
      <c r="P55" s="61"/>
      <c r="Q55" s="62"/>
      <c r="R55" s="61"/>
      <c r="S55" s="61"/>
      <c r="T55" s="60"/>
      <c r="U55" s="62">
        <v>16</v>
      </c>
      <c r="V55" s="17"/>
      <c r="W55" s="17">
        <v>74</v>
      </c>
      <c r="X55" s="60"/>
      <c r="Y55" s="61">
        <v>17</v>
      </c>
      <c r="Z55" s="61"/>
      <c r="AA55" s="61"/>
      <c r="AB55" s="62"/>
      <c r="AC55" s="17"/>
      <c r="AD55" s="17">
        <v>20</v>
      </c>
      <c r="AE55" s="61"/>
      <c r="AF55" s="61"/>
      <c r="AG55" s="17"/>
      <c r="AH55" s="17">
        <v>15</v>
      </c>
      <c r="AI55" s="61">
        <v>3</v>
      </c>
      <c r="AJ55" s="61"/>
      <c r="AK55" s="62">
        <v>50</v>
      </c>
    </row>
    <row r="56" spans="1:37">
      <c r="A56" s="5" t="s">
        <v>51</v>
      </c>
      <c r="B56" s="17"/>
      <c r="C56" s="17"/>
      <c r="D56" s="60"/>
      <c r="E56" s="60">
        <v>40</v>
      </c>
      <c r="F56" s="61"/>
      <c r="G56" s="61"/>
      <c r="H56" s="61"/>
      <c r="I56" s="61"/>
      <c r="J56" s="61">
        <v>20</v>
      </c>
      <c r="K56" s="61"/>
      <c r="L56" s="61"/>
      <c r="M56" s="61"/>
      <c r="N56" s="61"/>
      <c r="O56" s="60"/>
      <c r="P56" s="61"/>
      <c r="Q56" s="62"/>
      <c r="R56" s="61"/>
      <c r="S56" s="61"/>
      <c r="T56" s="60"/>
      <c r="U56" s="62"/>
      <c r="V56" s="17"/>
      <c r="W56" s="17"/>
      <c r="X56" s="60"/>
      <c r="Y56" s="61"/>
      <c r="Z56" s="61"/>
      <c r="AA56" s="61"/>
      <c r="AB56" s="62"/>
      <c r="AC56" s="17"/>
      <c r="AD56" s="17"/>
      <c r="AE56" s="61"/>
      <c r="AF56" s="61"/>
      <c r="AG56" s="17"/>
      <c r="AH56" s="17"/>
      <c r="AI56" s="61"/>
      <c r="AJ56" s="61"/>
      <c r="AK56" s="62"/>
    </row>
    <row r="57" spans="1:37">
      <c r="A57" s="9" t="s">
        <v>52</v>
      </c>
      <c r="B57" s="17"/>
      <c r="C57" s="17"/>
      <c r="D57" s="60"/>
      <c r="E57" s="60"/>
      <c r="F57" s="61"/>
      <c r="G57" s="61"/>
      <c r="H57" s="61"/>
      <c r="I57" s="61"/>
      <c r="J57" s="61"/>
      <c r="K57" s="61"/>
      <c r="L57" s="61"/>
      <c r="M57" s="61"/>
      <c r="N57" s="61"/>
      <c r="O57" s="60"/>
      <c r="P57" s="61"/>
      <c r="Q57" s="62"/>
      <c r="R57" s="61"/>
      <c r="S57" s="61"/>
      <c r="T57" s="60"/>
      <c r="U57" s="62"/>
      <c r="V57" s="17"/>
      <c r="W57" s="17"/>
      <c r="X57" s="60"/>
      <c r="Y57" s="61"/>
      <c r="Z57" s="61"/>
      <c r="AA57" s="61"/>
      <c r="AB57" s="62"/>
      <c r="AC57" s="17"/>
      <c r="AD57" s="17"/>
      <c r="AE57" s="61"/>
      <c r="AF57" s="61"/>
      <c r="AG57" s="17"/>
      <c r="AH57" s="17"/>
      <c r="AI57" s="61"/>
      <c r="AJ57" s="61"/>
      <c r="AK57" s="62"/>
    </row>
    <row r="58" spans="1:37">
      <c r="A58" s="5" t="s">
        <v>53</v>
      </c>
      <c r="B58" s="17"/>
      <c r="C58" s="17"/>
      <c r="D58" s="60"/>
      <c r="E58" s="60"/>
      <c r="F58" s="61"/>
      <c r="G58" s="61"/>
      <c r="H58" s="61"/>
      <c r="I58" s="61"/>
      <c r="J58" s="61"/>
      <c r="K58" s="61"/>
      <c r="L58" s="61"/>
      <c r="M58" s="61"/>
      <c r="N58" s="61"/>
      <c r="O58" s="60"/>
      <c r="P58" s="61"/>
      <c r="Q58" s="62"/>
      <c r="R58" s="61"/>
      <c r="S58" s="61"/>
      <c r="T58" s="60"/>
      <c r="U58" s="62"/>
      <c r="V58" s="17"/>
      <c r="W58" s="17"/>
      <c r="X58" s="60"/>
      <c r="Y58" s="61"/>
      <c r="Z58" s="61"/>
      <c r="AA58" s="61"/>
      <c r="AB58" s="62"/>
      <c r="AC58" s="17"/>
      <c r="AD58" s="17"/>
      <c r="AE58" s="61"/>
      <c r="AF58" s="61"/>
      <c r="AG58" s="17"/>
      <c r="AH58" s="17"/>
      <c r="AI58" s="61"/>
      <c r="AJ58" s="61"/>
      <c r="AK58" s="62"/>
    </row>
    <row r="59" spans="1:37">
      <c r="A59" s="9" t="s">
        <v>54</v>
      </c>
      <c r="B59" s="17"/>
      <c r="C59" s="17"/>
      <c r="D59" s="60"/>
      <c r="E59" s="60"/>
      <c r="F59" s="61"/>
      <c r="G59" s="61"/>
      <c r="H59" s="61"/>
      <c r="I59" s="61"/>
      <c r="J59" s="61"/>
      <c r="K59" s="61"/>
      <c r="L59" s="61"/>
      <c r="M59" s="61"/>
      <c r="N59" s="61"/>
      <c r="O59" s="60"/>
      <c r="P59" s="61"/>
      <c r="Q59" s="62"/>
      <c r="R59" s="61"/>
      <c r="S59" s="61"/>
      <c r="T59" s="60"/>
      <c r="U59" s="62"/>
      <c r="V59" s="17"/>
      <c r="W59" s="17"/>
      <c r="X59" s="60"/>
      <c r="Y59" s="61"/>
      <c r="Z59" s="61"/>
      <c r="AA59" s="61"/>
      <c r="AB59" s="62"/>
      <c r="AC59" s="17"/>
      <c r="AD59" s="17"/>
      <c r="AE59" s="61"/>
      <c r="AF59" s="61"/>
      <c r="AG59" s="17"/>
      <c r="AH59" s="17"/>
      <c r="AI59" s="61"/>
      <c r="AJ59" s="61"/>
      <c r="AK59" s="62"/>
    </row>
    <row r="60" spans="1:37">
      <c r="A60" s="5" t="s">
        <v>55</v>
      </c>
      <c r="B60" s="17"/>
      <c r="C60" s="17"/>
      <c r="D60" s="60"/>
      <c r="E60" s="60"/>
      <c r="F60" s="61"/>
      <c r="G60" s="61"/>
      <c r="H60" s="61"/>
      <c r="I60" s="61"/>
      <c r="J60" s="61">
        <v>20</v>
      </c>
      <c r="K60" s="61"/>
      <c r="L60" s="61"/>
      <c r="M60" s="61"/>
      <c r="N60" s="61">
        <v>5</v>
      </c>
      <c r="O60" s="60"/>
      <c r="P60" s="61"/>
      <c r="Q60" s="62"/>
      <c r="R60" s="61"/>
      <c r="S60" s="61"/>
      <c r="T60" s="60"/>
      <c r="U60" s="62"/>
      <c r="V60" s="17"/>
      <c r="W60" s="17">
        <v>1</v>
      </c>
      <c r="X60" s="60"/>
      <c r="Y60" s="61"/>
      <c r="Z60" s="61"/>
      <c r="AA60" s="61"/>
      <c r="AB60" s="62"/>
      <c r="AC60" s="17"/>
      <c r="AD60" s="17"/>
      <c r="AE60" s="61"/>
      <c r="AF60" s="61"/>
      <c r="AG60" s="17"/>
      <c r="AH60" s="17">
        <v>30</v>
      </c>
      <c r="AI60" s="61"/>
      <c r="AJ60" s="61"/>
      <c r="AK60" s="62"/>
    </row>
    <row r="61" spans="1:37">
      <c r="A61" s="5" t="s">
        <v>56</v>
      </c>
      <c r="B61" s="17">
        <v>47</v>
      </c>
      <c r="C61" s="17"/>
      <c r="D61" s="60"/>
      <c r="E61" s="60"/>
      <c r="F61" s="61"/>
      <c r="G61" s="61">
        <v>60</v>
      </c>
      <c r="H61" s="61"/>
      <c r="I61" s="61"/>
      <c r="J61" s="61">
        <v>15</v>
      </c>
      <c r="K61" s="61">
        <v>60</v>
      </c>
      <c r="L61" s="61"/>
      <c r="M61" s="61">
        <v>74</v>
      </c>
      <c r="N61" s="61"/>
      <c r="O61" s="60"/>
      <c r="P61" s="61"/>
      <c r="Q61" s="62"/>
      <c r="R61" s="61">
        <v>100</v>
      </c>
      <c r="S61" s="61">
        <v>100</v>
      </c>
      <c r="T61" s="60">
        <v>100</v>
      </c>
      <c r="U61" s="62">
        <v>100</v>
      </c>
      <c r="V61" s="17"/>
      <c r="W61" s="17">
        <v>1</v>
      </c>
      <c r="X61" s="60">
        <v>90</v>
      </c>
      <c r="Y61" s="61"/>
      <c r="Z61" s="61">
        <v>100</v>
      </c>
      <c r="AA61" s="61">
        <v>80</v>
      </c>
      <c r="AB61" s="62">
        <v>90</v>
      </c>
      <c r="AC61" s="17"/>
      <c r="AD61" s="17"/>
      <c r="AE61" s="61"/>
      <c r="AF61" s="61"/>
      <c r="AG61" s="17"/>
      <c r="AH61" s="17"/>
      <c r="AI61" s="61"/>
      <c r="AJ61" s="61"/>
      <c r="AK61" s="62"/>
    </row>
    <row r="62" spans="1:37">
      <c r="A62" s="5" t="s">
        <v>57</v>
      </c>
      <c r="B62" s="17"/>
      <c r="C62" s="17"/>
      <c r="D62" s="60"/>
      <c r="E62" s="60"/>
      <c r="F62" s="61"/>
      <c r="G62" s="61"/>
      <c r="H62" s="61"/>
      <c r="I62" s="61"/>
      <c r="J62" s="61"/>
      <c r="K62" s="61"/>
      <c r="L62" s="61"/>
      <c r="M62" s="61"/>
      <c r="N62" s="61"/>
      <c r="O62" s="60"/>
      <c r="P62" s="61"/>
      <c r="Q62" s="62"/>
      <c r="R62" s="61"/>
      <c r="S62" s="61"/>
      <c r="T62" s="60"/>
      <c r="U62" s="62"/>
      <c r="V62" s="17"/>
      <c r="W62" s="17">
        <v>1</v>
      </c>
      <c r="X62" s="60"/>
      <c r="Y62" s="61">
        <v>100</v>
      </c>
      <c r="Z62" s="61"/>
      <c r="AA62" s="61"/>
      <c r="AB62" s="62"/>
      <c r="AC62" s="17"/>
      <c r="AD62" s="17"/>
      <c r="AE62" s="61"/>
      <c r="AF62" s="61"/>
      <c r="AG62" s="17"/>
      <c r="AH62" s="17"/>
      <c r="AI62" s="61">
        <v>100</v>
      </c>
      <c r="AJ62" s="61">
        <v>100</v>
      </c>
      <c r="AK62" s="62">
        <v>100</v>
      </c>
    </row>
    <row r="63" spans="1:37">
      <c r="A63" s="5" t="s">
        <v>58</v>
      </c>
      <c r="B63" s="17">
        <v>3</v>
      </c>
      <c r="C63" s="17"/>
      <c r="D63" s="60"/>
      <c r="E63" s="60"/>
      <c r="F63" s="61"/>
      <c r="G63" s="61"/>
      <c r="H63" s="61"/>
      <c r="I63" s="61"/>
      <c r="J63" s="61"/>
      <c r="K63" s="61"/>
      <c r="L63" s="61"/>
      <c r="M63" s="61"/>
      <c r="N63" s="61"/>
      <c r="O63" s="60"/>
      <c r="P63" s="61"/>
      <c r="Q63" s="62"/>
      <c r="R63" s="61"/>
      <c r="S63" s="61"/>
      <c r="T63" s="60"/>
      <c r="U63" s="62"/>
      <c r="V63" s="17"/>
      <c r="W63" s="17">
        <v>1</v>
      </c>
      <c r="X63" s="60"/>
      <c r="Y63" s="61"/>
      <c r="Z63" s="61"/>
      <c r="AA63" s="61"/>
      <c r="AB63" s="62"/>
      <c r="AC63" s="17"/>
      <c r="AD63" s="17"/>
      <c r="AE63" s="61">
        <v>1</v>
      </c>
      <c r="AF63" s="61">
        <v>1</v>
      </c>
      <c r="AG63" s="17"/>
      <c r="AH63" s="17"/>
      <c r="AI63" s="61"/>
      <c r="AJ63" s="61"/>
      <c r="AK63" s="62"/>
    </row>
    <row r="64" spans="1:37">
      <c r="A64" s="5" t="s">
        <v>59</v>
      </c>
      <c r="B64" s="17">
        <v>30</v>
      </c>
      <c r="C64" s="17">
        <v>55</v>
      </c>
      <c r="D64" s="60"/>
      <c r="E64" s="60"/>
      <c r="F64" s="61"/>
      <c r="G64" s="61">
        <v>30</v>
      </c>
      <c r="H64" s="61"/>
      <c r="I64" s="61"/>
      <c r="J64" s="61"/>
      <c r="K64" s="61">
        <v>30</v>
      </c>
      <c r="L64" s="61"/>
      <c r="M64" s="61"/>
      <c r="N64" s="61"/>
      <c r="O64" s="60">
        <v>100</v>
      </c>
      <c r="P64" s="61">
        <v>100</v>
      </c>
      <c r="Q64" s="62">
        <v>100</v>
      </c>
      <c r="R64" s="61"/>
      <c r="S64" s="61"/>
      <c r="T64" s="60"/>
      <c r="U64" s="62"/>
      <c r="V64" s="17">
        <v>60</v>
      </c>
      <c r="W64" s="17">
        <v>1</v>
      </c>
      <c r="X64" s="60">
        <v>5</v>
      </c>
      <c r="Y64" s="61"/>
      <c r="Z64" s="61"/>
      <c r="AA64" s="61">
        <v>20</v>
      </c>
      <c r="AB64" s="62">
        <v>4</v>
      </c>
      <c r="AC64" s="17"/>
      <c r="AD64" s="17">
        <v>1</v>
      </c>
      <c r="AE64" s="61"/>
      <c r="AF64" s="61"/>
      <c r="AG64" s="17"/>
      <c r="AH64" s="17"/>
      <c r="AI64" s="61"/>
      <c r="AJ64" s="61"/>
      <c r="AK64" s="62"/>
    </row>
    <row r="65" spans="1:37">
      <c r="A65" s="5" t="s">
        <v>60</v>
      </c>
      <c r="B65" s="17"/>
      <c r="C65" s="17">
        <v>15</v>
      </c>
      <c r="D65" s="60"/>
      <c r="E65" s="60"/>
      <c r="F65" s="61"/>
      <c r="G65" s="61"/>
      <c r="H65" s="61"/>
      <c r="I65" s="61"/>
      <c r="J65" s="61"/>
      <c r="K65" s="61"/>
      <c r="L65" s="61"/>
      <c r="M65" s="61">
        <v>25</v>
      </c>
      <c r="N65" s="61"/>
      <c r="O65" s="60"/>
      <c r="P65" s="61"/>
      <c r="Q65" s="62"/>
      <c r="R65" s="61"/>
      <c r="S65" s="61"/>
      <c r="T65" s="60"/>
      <c r="U65" s="62"/>
      <c r="V65" s="17"/>
      <c r="W65" s="17">
        <v>1</v>
      </c>
      <c r="X65" s="60"/>
      <c r="Y65" s="61"/>
      <c r="Z65" s="61"/>
      <c r="AA65" s="61"/>
      <c r="AB65" s="62"/>
      <c r="AC65" s="17"/>
      <c r="AD65" s="17">
        <v>1</v>
      </c>
      <c r="AE65" s="61">
        <v>1</v>
      </c>
      <c r="AF65" s="61">
        <v>1</v>
      </c>
      <c r="AG65" s="17"/>
      <c r="AH65" s="17"/>
      <c r="AI65" s="61"/>
      <c r="AJ65" s="61"/>
      <c r="AK65" s="62"/>
    </row>
    <row r="66" spans="1:37">
      <c r="A66" s="5" t="s">
        <v>61</v>
      </c>
      <c r="B66" s="17"/>
      <c r="C66" s="17"/>
      <c r="D66" s="60"/>
      <c r="E66" s="60"/>
      <c r="F66" s="61"/>
      <c r="G66" s="61"/>
      <c r="H66" s="61"/>
      <c r="I66" s="61"/>
      <c r="J66" s="61"/>
      <c r="K66" s="61"/>
      <c r="L66" s="61"/>
      <c r="M66" s="61"/>
      <c r="N66" s="61"/>
      <c r="O66" s="60"/>
      <c r="P66" s="61"/>
      <c r="Q66" s="62"/>
      <c r="R66" s="61"/>
      <c r="S66" s="61"/>
      <c r="T66" s="60"/>
      <c r="U66" s="62"/>
      <c r="V66" s="17"/>
      <c r="W66" s="17">
        <v>1</v>
      </c>
      <c r="X66" s="60"/>
      <c r="Y66" s="61"/>
      <c r="Z66" s="61"/>
      <c r="AA66" s="61"/>
      <c r="AB66" s="62"/>
      <c r="AC66" s="17"/>
      <c r="AD66" s="17"/>
      <c r="AE66" s="61"/>
      <c r="AF66" s="61"/>
      <c r="AG66" s="17"/>
      <c r="AH66" s="17"/>
      <c r="AI66" s="61"/>
      <c r="AJ66" s="61"/>
      <c r="AK66" s="62"/>
    </row>
    <row r="67" spans="1:37">
      <c r="A67" s="5" t="s">
        <v>62</v>
      </c>
      <c r="B67" s="17"/>
      <c r="C67" s="17"/>
      <c r="D67" s="60"/>
      <c r="E67" s="60"/>
      <c r="F67" s="61"/>
      <c r="G67" s="61"/>
      <c r="H67" s="61">
        <v>5</v>
      </c>
      <c r="I67" s="61">
        <v>5</v>
      </c>
      <c r="J67" s="61"/>
      <c r="K67" s="61"/>
      <c r="L67" s="61"/>
      <c r="M67" s="61"/>
      <c r="N67" s="61"/>
      <c r="O67" s="60"/>
      <c r="P67" s="61"/>
      <c r="Q67" s="62"/>
      <c r="R67" s="61"/>
      <c r="S67" s="61"/>
      <c r="T67" s="60"/>
      <c r="U67" s="62"/>
      <c r="V67" s="17"/>
      <c r="W67" s="17"/>
      <c r="X67" s="60"/>
      <c r="Y67" s="61"/>
      <c r="Z67" s="61"/>
      <c r="AA67" s="61"/>
      <c r="AB67" s="62"/>
      <c r="AC67" s="17"/>
      <c r="AD67" s="17"/>
      <c r="AE67" s="61"/>
      <c r="AF67" s="61"/>
      <c r="AG67" s="17">
        <v>1</v>
      </c>
      <c r="AH67" s="17"/>
      <c r="AI67" s="61"/>
      <c r="AJ67" s="61"/>
      <c r="AK67" s="62"/>
    </row>
    <row r="68" spans="1:37">
      <c r="A68" s="5" t="s">
        <v>63</v>
      </c>
      <c r="B68" s="17"/>
      <c r="C68" s="17"/>
      <c r="D68" s="60"/>
      <c r="E68" s="60"/>
      <c r="F68" s="61"/>
      <c r="G68" s="61"/>
      <c r="H68" s="61"/>
      <c r="I68" s="61"/>
      <c r="J68" s="61"/>
      <c r="K68" s="61"/>
      <c r="L68" s="61"/>
      <c r="M68" s="61"/>
      <c r="N68" s="61"/>
      <c r="O68" s="60"/>
      <c r="P68" s="61"/>
      <c r="Q68" s="62"/>
      <c r="R68" s="61"/>
      <c r="S68" s="61"/>
      <c r="T68" s="60"/>
      <c r="U68" s="62"/>
      <c r="V68" s="17"/>
      <c r="W68" s="17"/>
      <c r="X68" s="60"/>
      <c r="Y68" s="61"/>
      <c r="Z68" s="61"/>
      <c r="AA68" s="61"/>
      <c r="AB68" s="62"/>
      <c r="AC68" s="17"/>
      <c r="AD68" s="17"/>
      <c r="AE68" s="61"/>
      <c r="AF68" s="61"/>
      <c r="AG68" s="17"/>
      <c r="AH68" s="17"/>
      <c r="AI68" s="61"/>
      <c r="AJ68" s="61"/>
      <c r="AK68" s="62"/>
    </row>
    <row r="69" spans="1:37">
      <c r="A69" s="5" t="s">
        <v>64</v>
      </c>
      <c r="B69" s="17">
        <v>20</v>
      </c>
      <c r="C69" s="17">
        <v>30</v>
      </c>
      <c r="D69" s="60"/>
      <c r="E69" s="60"/>
      <c r="F69" s="61"/>
      <c r="G69" s="61"/>
      <c r="H69" s="61"/>
      <c r="I69" s="61"/>
      <c r="J69" s="61"/>
      <c r="K69" s="61"/>
      <c r="L69" s="61"/>
      <c r="M69" s="61"/>
      <c r="N69" s="61"/>
      <c r="O69" s="60"/>
      <c r="P69" s="61"/>
      <c r="Q69" s="62"/>
      <c r="R69" s="61"/>
      <c r="S69" s="61"/>
      <c r="T69" s="60"/>
      <c r="U69" s="62"/>
      <c r="V69" s="17"/>
      <c r="W69" s="17"/>
      <c r="X69" s="60">
        <v>5</v>
      </c>
      <c r="Y69" s="61"/>
      <c r="Z69" s="61"/>
      <c r="AA69" s="61"/>
      <c r="AB69" s="62">
        <v>6</v>
      </c>
      <c r="AC69" s="17"/>
      <c r="AD69" s="17">
        <v>1</v>
      </c>
      <c r="AE69" s="61"/>
      <c r="AF69" s="61"/>
      <c r="AG69" s="17"/>
      <c r="AH69" s="17"/>
      <c r="AI69" s="61"/>
      <c r="AJ69" s="61"/>
      <c r="AK69" s="62"/>
    </row>
    <row r="70" spans="1:37">
      <c r="A70" s="5" t="s">
        <v>65</v>
      </c>
      <c r="B70" s="17"/>
      <c r="C70" s="17"/>
      <c r="D70" s="60"/>
      <c r="E70" s="60"/>
      <c r="F70" s="61"/>
      <c r="G70" s="61"/>
      <c r="H70" s="61"/>
      <c r="I70" s="61"/>
      <c r="J70" s="61"/>
      <c r="K70" s="61"/>
      <c r="L70" s="61"/>
      <c r="M70" s="61"/>
      <c r="N70" s="61"/>
      <c r="O70" s="60"/>
      <c r="P70" s="61"/>
      <c r="Q70" s="62"/>
      <c r="R70" s="61"/>
      <c r="S70" s="61"/>
      <c r="T70" s="60"/>
      <c r="U70" s="62"/>
      <c r="V70" s="17"/>
      <c r="W70" s="17"/>
      <c r="X70" s="60"/>
      <c r="Y70" s="61"/>
      <c r="Z70" s="61"/>
      <c r="AA70" s="61"/>
      <c r="AB70" s="62"/>
      <c r="AC70" s="17"/>
      <c r="AD70" s="17"/>
      <c r="AE70" s="61"/>
      <c r="AF70" s="61"/>
      <c r="AG70" s="17"/>
      <c r="AH70" s="17"/>
      <c r="AI70" s="61"/>
      <c r="AJ70" s="61"/>
      <c r="AK70" s="62"/>
    </row>
    <row r="71" spans="1:37">
      <c r="A71" s="5" t="s">
        <v>66</v>
      </c>
      <c r="B71" s="17"/>
      <c r="C71" s="17"/>
      <c r="D71" s="60"/>
      <c r="E71" s="60"/>
      <c r="F71" s="61">
        <v>100</v>
      </c>
      <c r="G71" s="61"/>
      <c r="H71" s="61"/>
      <c r="I71" s="61"/>
      <c r="J71" s="61">
        <v>35</v>
      </c>
      <c r="K71" s="61"/>
      <c r="L71" s="61"/>
      <c r="M71" s="61"/>
      <c r="N71" s="61">
        <v>15</v>
      </c>
      <c r="O71" s="60"/>
      <c r="P71" s="61"/>
      <c r="Q71" s="62"/>
      <c r="R71" s="61"/>
      <c r="S71" s="61"/>
      <c r="T71" s="60"/>
      <c r="U71" s="62"/>
      <c r="V71" s="17"/>
      <c r="W71" s="17"/>
      <c r="X71" s="60"/>
      <c r="Y71" s="61"/>
      <c r="Z71" s="61"/>
      <c r="AA71" s="61"/>
      <c r="AB71" s="62"/>
      <c r="AC71" s="17"/>
      <c r="AD71" s="17"/>
      <c r="AE71" s="61"/>
      <c r="AF71" s="61"/>
      <c r="AG71" s="17"/>
      <c r="AH71" s="17"/>
      <c r="AI71" s="61"/>
      <c r="AJ71" s="61"/>
      <c r="AK71" s="62"/>
    </row>
    <row r="72" spans="1:37">
      <c r="A72" s="5" t="s">
        <v>67</v>
      </c>
      <c r="B72" s="17"/>
      <c r="C72" s="17"/>
      <c r="D72" s="60"/>
      <c r="E72" s="60"/>
      <c r="F72" s="61"/>
      <c r="G72" s="61">
        <v>10</v>
      </c>
      <c r="H72" s="61">
        <v>95</v>
      </c>
      <c r="I72" s="61">
        <v>95</v>
      </c>
      <c r="J72" s="61">
        <v>30</v>
      </c>
      <c r="K72" s="61">
        <v>10</v>
      </c>
      <c r="L72" s="61"/>
      <c r="M72" s="61"/>
      <c r="N72" s="61">
        <v>80</v>
      </c>
      <c r="O72" s="60"/>
      <c r="P72" s="61"/>
      <c r="Q72" s="62"/>
      <c r="R72" s="61"/>
      <c r="S72" s="61"/>
      <c r="T72" s="60"/>
      <c r="U72" s="62"/>
      <c r="V72" s="17"/>
      <c r="W72" s="17"/>
      <c r="X72" s="60"/>
      <c r="Y72" s="61"/>
      <c r="Z72" s="61"/>
      <c r="AA72" s="61"/>
      <c r="AB72" s="62"/>
      <c r="AC72" s="17"/>
      <c r="AD72" s="17"/>
      <c r="AE72" s="61"/>
      <c r="AF72" s="61"/>
      <c r="AG72" s="17"/>
      <c r="AH72" s="17"/>
      <c r="AI72" s="61"/>
      <c r="AJ72" s="61"/>
      <c r="AK72" s="62"/>
    </row>
    <row r="73" spans="1:37">
      <c r="A73" s="5" t="s">
        <v>68</v>
      </c>
      <c r="B73" s="17"/>
      <c r="C73" s="17"/>
      <c r="D73" s="60"/>
      <c r="E73" s="60"/>
      <c r="F73" s="61"/>
      <c r="G73" s="61"/>
      <c r="H73" s="61"/>
      <c r="I73" s="61"/>
      <c r="J73" s="61"/>
      <c r="K73" s="61"/>
      <c r="L73" s="61"/>
      <c r="M73" s="61"/>
      <c r="N73" s="61"/>
      <c r="O73" s="60"/>
      <c r="P73" s="61"/>
      <c r="Q73" s="62"/>
      <c r="R73" s="61"/>
      <c r="S73" s="61"/>
      <c r="T73" s="60"/>
      <c r="U73" s="62"/>
      <c r="V73" s="17"/>
      <c r="W73" s="17"/>
      <c r="X73" s="60"/>
      <c r="Y73" s="61"/>
      <c r="Z73" s="61"/>
      <c r="AA73" s="61"/>
      <c r="AB73" s="62"/>
      <c r="AC73" s="17"/>
      <c r="AD73" s="17"/>
      <c r="AE73" s="61"/>
      <c r="AF73" s="61"/>
      <c r="AG73" s="17"/>
      <c r="AH73" s="17"/>
      <c r="AI73" s="61"/>
      <c r="AJ73" s="61"/>
      <c r="AK73" s="62"/>
    </row>
    <row r="74" spans="1:37">
      <c r="A74" s="5" t="s">
        <v>69</v>
      </c>
      <c r="B74" s="17"/>
      <c r="C74" s="17"/>
      <c r="D74" s="60"/>
      <c r="E74" s="60">
        <v>100</v>
      </c>
      <c r="F74" s="61"/>
      <c r="G74" s="61"/>
      <c r="H74" s="61"/>
      <c r="I74" s="61"/>
      <c r="J74" s="61"/>
      <c r="K74" s="61"/>
      <c r="L74" s="61">
        <v>100</v>
      </c>
      <c r="M74" s="61">
        <v>1</v>
      </c>
      <c r="N74" s="61"/>
      <c r="O74" s="60"/>
      <c r="P74" s="61"/>
      <c r="Q74" s="62"/>
      <c r="R74" s="61"/>
      <c r="S74" s="61"/>
      <c r="T74" s="60"/>
      <c r="U74" s="62"/>
      <c r="V74" s="17">
        <v>40</v>
      </c>
      <c r="W74" s="17"/>
      <c r="X74" s="60"/>
      <c r="Y74" s="61"/>
      <c r="Z74" s="61"/>
      <c r="AA74" s="61"/>
      <c r="AB74" s="62"/>
      <c r="AC74" s="17"/>
      <c r="AD74" s="17"/>
      <c r="AE74" s="61"/>
      <c r="AF74" s="61"/>
      <c r="AG74" s="17"/>
      <c r="AH74" s="17"/>
      <c r="AI74" s="61"/>
      <c r="AJ74" s="61"/>
      <c r="AK74" s="62"/>
    </row>
    <row r="75" spans="1:37">
      <c r="A75" s="9" t="s">
        <v>70</v>
      </c>
      <c r="B75" s="17"/>
      <c r="C75" s="17"/>
      <c r="D75" s="60"/>
      <c r="E75" s="60"/>
      <c r="F75" s="61"/>
      <c r="G75" s="61"/>
      <c r="H75" s="61"/>
      <c r="I75" s="61"/>
      <c r="J75" s="61"/>
      <c r="K75" s="61"/>
      <c r="L75" s="61"/>
      <c r="M75" s="61"/>
      <c r="N75" s="61"/>
      <c r="O75" s="60"/>
      <c r="P75" s="61"/>
      <c r="Q75" s="62"/>
      <c r="R75" s="61"/>
      <c r="S75" s="61"/>
      <c r="T75" s="60"/>
      <c r="U75" s="62"/>
      <c r="V75" s="17"/>
      <c r="W75" s="17"/>
      <c r="X75" s="60"/>
      <c r="Y75" s="61"/>
      <c r="Z75" s="61"/>
      <c r="AA75" s="61"/>
      <c r="AB75" s="62"/>
      <c r="AC75" s="17"/>
      <c r="AD75" s="17"/>
      <c r="AE75" s="61"/>
      <c r="AF75" s="61"/>
      <c r="AG75" s="17"/>
      <c r="AH75" s="17"/>
      <c r="AI75" s="61"/>
      <c r="AJ75" s="61"/>
      <c r="AK75" s="62"/>
    </row>
    <row r="76" spans="1:37">
      <c r="A76" s="5" t="s">
        <v>71</v>
      </c>
      <c r="B76" s="17"/>
      <c r="C76" s="17"/>
      <c r="D76" s="60"/>
      <c r="E76" s="60"/>
      <c r="F76" s="61">
        <v>1</v>
      </c>
      <c r="G76" s="61">
        <v>1</v>
      </c>
      <c r="H76" s="61">
        <v>1</v>
      </c>
      <c r="I76" s="61">
        <v>1</v>
      </c>
      <c r="J76" s="61">
        <v>1</v>
      </c>
      <c r="K76" s="61"/>
      <c r="L76" s="61"/>
      <c r="M76" s="61"/>
      <c r="N76" s="61"/>
      <c r="O76" s="60"/>
      <c r="P76" s="61"/>
      <c r="Q76" s="62"/>
      <c r="R76" s="61"/>
      <c r="S76" s="61"/>
      <c r="T76" s="60"/>
      <c r="U76" s="62"/>
      <c r="V76" s="17"/>
      <c r="W76" s="17"/>
      <c r="X76" s="60"/>
      <c r="Y76" s="61"/>
      <c r="Z76" s="61"/>
      <c r="AA76" s="61"/>
      <c r="AB76" s="62"/>
      <c r="AC76" s="17"/>
      <c r="AD76" s="17"/>
      <c r="AE76" s="61"/>
      <c r="AF76" s="61"/>
      <c r="AG76" s="17"/>
      <c r="AH76" s="17"/>
      <c r="AI76" s="61"/>
      <c r="AJ76" s="61"/>
      <c r="AK76" s="62"/>
    </row>
    <row r="77" spans="1:37">
      <c r="A77" s="5" t="s">
        <v>72</v>
      </c>
      <c r="B77" s="17"/>
      <c r="C77" s="17"/>
      <c r="D77" s="60"/>
      <c r="E77" s="60"/>
      <c r="F77" s="61"/>
      <c r="G77" s="61"/>
      <c r="H77" s="61">
        <v>1</v>
      </c>
      <c r="I77" s="61">
        <v>1</v>
      </c>
      <c r="J77" s="61">
        <v>1</v>
      </c>
      <c r="K77" s="61"/>
      <c r="L77" s="61"/>
      <c r="M77" s="61"/>
      <c r="N77" s="61"/>
      <c r="O77" s="60"/>
      <c r="P77" s="61"/>
      <c r="Q77" s="62"/>
      <c r="R77" s="61"/>
      <c r="S77" s="61"/>
      <c r="T77" s="60"/>
      <c r="U77" s="62"/>
      <c r="V77" s="17"/>
      <c r="W77" s="17"/>
      <c r="X77" s="60"/>
      <c r="Y77" s="61"/>
      <c r="Z77" s="61"/>
      <c r="AA77" s="61"/>
      <c r="AB77" s="62"/>
      <c r="AC77" s="17"/>
      <c r="AD77" s="17"/>
      <c r="AE77" s="61"/>
      <c r="AF77" s="61"/>
      <c r="AG77" s="17"/>
      <c r="AH77" s="17"/>
      <c r="AI77" s="61"/>
      <c r="AJ77" s="61"/>
      <c r="AK77" s="62"/>
    </row>
    <row r="78" spans="1:37">
      <c r="A78" s="5" t="s">
        <v>73</v>
      </c>
      <c r="B78" s="17"/>
      <c r="C78" s="17"/>
      <c r="D78" s="60"/>
      <c r="E78" s="60"/>
      <c r="F78" s="61"/>
      <c r="G78" s="61"/>
      <c r="H78" s="61">
        <v>1</v>
      </c>
      <c r="I78" s="61">
        <v>1</v>
      </c>
      <c r="J78" s="61">
        <v>1</v>
      </c>
      <c r="K78" s="61"/>
      <c r="L78" s="61"/>
      <c r="M78" s="61"/>
      <c r="N78" s="61"/>
      <c r="O78" s="60"/>
      <c r="P78" s="61"/>
      <c r="Q78" s="62"/>
      <c r="R78" s="61"/>
      <c r="S78" s="61"/>
      <c r="T78" s="60"/>
      <c r="U78" s="62"/>
      <c r="V78" s="17"/>
      <c r="W78" s="17"/>
      <c r="X78" s="60"/>
      <c r="Y78" s="61"/>
      <c r="Z78" s="61"/>
      <c r="AA78" s="61"/>
      <c r="AB78" s="62"/>
      <c r="AC78" s="17"/>
      <c r="AD78" s="17"/>
      <c r="AE78" s="61"/>
      <c r="AF78" s="61"/>
      <c r="AG78" s="17"/>
      <c r="AH78" s="17"/>
      <c r="AI78" s="61"/>
      <c r="AJ78" s="61"/>
      <c r="AK78" s="62"/>
    </row>
    <row r="79" spans="1:37">
      <c r="A79" s="5" t="s">
        <v>74</v>
      </c>
      <c r="B79" s="17"/>
      <c r="C79" s="17"/>
      <c r="D79" s="60"/>
      <c r="E79" s="60"/>
      <c r="F79" s="61">
        <v>1</v>
      </c>
      <c r="G79" s="61"/>
      <c r="H79" s="61">
        <v>1</v>
      </c>
      <c r="I79" s="61">
        <v>1</v>
      </c>
      <c r="J79" s="61">
        <v>1</v>
      </c>
      <c r="K79" s="61"/>
      <c r="L79" s="61"/>
      <c r="M79" s="61"/>
      <c r="N79" s="61"/>
      <c r="O79" s="60"/>
      <c r="P79" s="61"/>
      <c r="Q79" s="62"/>
      <c r="R79" s="61"/>
      <c r="S79" s="61"/>
      <c r="T79" s="60"/>
      <c r="U79" s="62"/>
      <c r="V79" s="17"/>
      <c r="W79" s="17"/>
      <c r="X79" s="60"/>
      <c r="Y79" s="61"/>
      <c r="Z79" s="61"/>
      <c r="AA79" s="61"/>
      <c r="AB79" s="62"/>
      <c r="AC79" s="17"/>
      <c r="AD79" s="17"/>
      <c r="AE79" s="61"/>
      <c r="AF79" s="61"/>
      <c r="AG79" s="17"/>
      <c r="AH79" s="17"/>
      <c r="AI79" s="61"/>
      <c r="AJ79" s="61"/>
      <c r="AK79" s="62"/>
    </row>
    <row r="80" spans="1:37">
      <c r="A80" s="5" t="s">
        <v>75</v>
      </c>
      <c r="B80" s="17"/>
      <c r="C80" s="17"/>
      <c r="D80" s="60"/>
      <c r="E80" s="60"/>
      <c r="F80" s="61">
        <v>1</v>
      </c>
      <c r="G80" s="61"/>
      <c r="H80" s="61">
        <v>1</v>
      </c>
      <c r="I80" s="61">
        <v>1</v>
      </c>
      <c r="J80" s="61">
        <v>1</v>
      </c>
      <c r="K80" s="61"/>
      <c r="L80" s="61"/>
      <c r="M80" s="61"/>
      <c r="N80" s="61"/>
      <c r="O80" s="60"/>
      <c r="P80" s="61"/>
      <c r="Q80" s="62"/>
      <c r="R80" s="61"/>
      <c r="S80" s="61"/>
      <c r="T80" s="60"/>
      <c r="U80" s="62"/>
      <c r="V80" s="17"/>
      <c r="W80" s="17"/>
      <c r="X80" s="60"/>
      <c r="Y80" s="61"/>
      <c r="Z80" s="61"/>
      <c r="AA80" s="61"/>
      <c r="AB80" s="62"/>
      <c r="AC80" s="17"/>
      <c r="AD80" s="17"/>
      <c r="AE80" s="61"/>
      <c r="AF80" s="61"/>
      <c r="AG80" s="17"/>
      <c r="AH80" s="17"/>
      <c r="AI80" s="61"/>
      <c r="AJ80" s="61"/>
      <c r="AK80" s="62"/>
    </row>
    <row r="81" spans="1:37">
      <c r="A81" s="5" t="s">
        <v>76</v>
      </c>
      <c r="B81" s="17"/>
      <c r="C81" s="17"/>
      <c r="D81" s="60"/>
      <c r="E81" s="60"/>
      <c r="F81" s="61">
        <v>1</v>
      </c>
      <c r="G81" s="61"/>
      <c r="H81" s="61">
        <v>1</v>
      </c>
      <c r="I81" s="61">
        <v>1</v>
      </c>
      <c r="J81" s="61">
        <v>1</v>
      </c>
      <c r="K81" s="61"/>
      <c r="L81" s="61"/>
      <c r="M81" s="61"/>
      <c r="N81" s="61"/>
      <c r="O81" s="60"/>
      <c r="P81" s="61"/>
      <c r="Q81" s="62"/>
      <c r="R81" s="61"/>
      <c r="S81" s="61"/>
      <c r="T81" s="60"/>
      <c r="U81" s="62"/>
      <c r="V81" s="17"/>
      <c r="W81" s="17"/>
      <c r="X81" s="60"/>
      <c r="Y81" s="61"/>
      <c r="Z81" s="61"/>
      <c r="AA81" s="61"/>
      <c r="AB81" s="62"/>
      <c r="AC81" s="17"/>
      <c r="AD81" s="17"/>
      <c r="AE81" s="61"/>
      <c r="AF81" s="61"/>
      <c r="AG81" s="17"/>
      <c r="AH81" s="17"/>
      <c r="AI81" s="61"/>
      <c r="AJ81" s="61"/>
      <c r="AK81" s="62"/>
    </row>
    <row r="82" spans="1:37">
      <c r="A82" s="5" t="s">
        <v>77</v>
      </c>
      <c r="B82" s="17"/>
      <c r="C82" s="17"/>
      <c r="D82" s="60"/>
      <c r="E82" s="60"/>
      <c r="F82" s="61">
        <v>1</v>
      </c>
      <c r="G82" s="61">
        <v>1</v>
      </c>
      <c r="H82" s="61"/>
      <c r="I82" s="61"/>
      <c r="J82" s="61">
        <v>1</v>
      </c>
      <c r="K82" s="61"/>
      <c r="L82" s="61"/>
      <c r="M82" s="61"/>
      <c r="N82" s="61"/>
      <c r="O82" s="60"/>
      <c r="P82" s="61"/>
      <c r="Q82" s="62"/>
      <c r="R82" s="61"/>
      <c r="S82" s="61"/>
      <c r="T82" s="60"/>
      <c r="U82" s="62"/>
      <c r="V82" s="17"/>
      <c r="W82" s="17"/>
      <c r="X82" s="60"/>
      <c r="Y82" s="61"/>
      <c r="Z82" s="61"/>
      <c r="AA82" s="61"/>
      <c r="AB82" s="62"/>
      <c r="AC82" s="17"/>
      <c r="AD82" s="17"/>
      <c r="AE82" s="61"/>
      <c r="AF82" s="61"/>
      <c r="AG82" s="17"/>
      <c r="AH82" s="17"/>
      <c r="AI82" s="61"/>
      <c r="AJ82" s="61"/>
      <c r="AK82" s="62"/>
    </row>
    <row r="83" spans="1:37">
      <c r="A83" s="5" t="s">
        <v>78</v>
      </c>
      <c r="B83" s="17"/>
      <c r="C83" s="17"/>
      <c r="D83" s="60"/>
      <c r="E83" s="60"/>
      <c r="F83" s="61"/>
      <c r="G83" s="61">
        <v>1</v>
      </c>
      <c r="H83" s="61"/>
      <c r="I83" s="61"/>
      <c r="J83" s="61">
        <v>1</v>
      </c>
      <c r="K83" s="61"/>
      <c r="L83" s="61"/>
      <c r="M83" s="61"/>
      <c r="N83" s="61"/>
      <c r="O83" s="60"/>
      <c r="P83" s="61"/>
      <c r="Q83" s="62"/>
      <c r="R83" s="61"/>
      <c r="S83" s="61"/>
      <c r="T83" s="60"/>
      <c r="U83" s="62"/>
      <c r="V83" s="17"/>
      <c r="W83" s="17"/>
      <c r="X83" s="60"/>
      <c r="Y83" s="61"/>
      <c r="Z83" s="61"/>
      <c r="AA83" s="61"/>
      <c r="AB83" s="62"/>
      <c r="AC83" s="17"/>
      <c r="AD83" s="17"/>
      <c r="AE83" s="61"/>
      <c r="AF83" s="61"/>
      <c r="AG83" s="17"/>
      <c r="AH83" s="17"/>
      <c r="AI83" s="61"/>
      <c r="AJ83" s="61"/>
      <c r="AK83" s="62"/>
    </row>
    <row r="84" spans="1:37">
      <c r="A84" s="5" t="s">
        <v>79</v>
      </c>
      <c r="B84" s="17"/>
      <c r="C84" s="17"/>
      <c r="D84" s="60"/>
      <c r="E84" s="60"/>
      <c r="F84" s="61"/>
      <c r="G84" s="61">
        <v>1</v>
      </c>
      <c r="H84" s="61"/>
      <c r="I84" s="61"/>
      <c r="J84" s="61">
        <v>1</v>
      </c>
      <c r="K84" s="61"/>
      <c r="L84" s="61"/>
      <c r="M84" s="61"/>
      <c r="N84" s="61"/>
      <c r="O84" s="60"/>
      <c r="P84" s="61"/>
      <c r="Q84" s="62"/>
      <c r="R84" s="61"/>
      <c r="S84" s="61"/>
      <c r="T84" s="60"/>
      <c r="U84" s="62"/>
      <c r="V84" s="17"/>
      <c r="W84" s="17"/>
      <c r="X84" s="60"/>
      <c r="Y84" s="61"/>
      <c r="Z84" s="61"/>
      <c r="AA84" s="61"/>
      <c r="AB84" s="62"/>
      <c r="AC84" s="17"/>
      <c r="AD84" s="17"/>
      <c r="AE84" s="61"/>
      <c r="AF84" s="61"/>
      <c r="AG84" s="17"/>
      <c r="AH84" s="17"/>
      <c r="AI84" s="61"/>
      <c r="AJ84" s="61"/>
      <c r="AK84" s="62"/>
    </row>
    <row r="85" spans="1:37">
      <c r="A85" s="9" t="s">
        <v>80</v>
      </c>
      <c r="B85" s="17"/>
      <c r="C85" s="17"/>
      <c r="D85" s="60"/>
      <c r="E85" s="60"/>
      <c r="F85" s="61"/>
      <c r="G85" s="61"/>
      <c r="H85" s="61"/>
      <c r="I85" s="61"/>
      <c r="J85" s="61"/>
      <c r="K85" s="61"/>
      <c r="L85" s="61"/>
      <c r="M85" s="61"/>
      <c r="N85" s="61"/>
      <c r="O85" s="60"/>
      <c r="P85" s="61"/>
      <c r="Q85" s="62"/>
      <c r="R85" s="61"/>
      <c r="S85" s="61"/>
      <c r="T85" s="60"/>
      <c r="U85" s="62"/>
      <c r="V85" s="17"/>
      <c r="W85" s="17"/>
      <c r="X85" s="60"/>
      <c r="Y85" s="61"/>
      <c r="Z85" s="61"/>
      <c r="AA85" s="61"/>
      <c r="AB85" s="62"/>
      <c r="AC85" s="17"/>
      <c r="AD85" s="17"/>
      <c r="AE85" s="61"/>
      <c r="AF85" s="61"/>
      <c r="AG85" s="17"/>
      <c r="AH85" s="17"/>
      <c r="AI85" s="61"/>
      <c r="AJ85" s="61"/>
      <c r="AK85" s="62"/>
    </row>
    <row r="86" spans="1:37">
      <c r="A86" s="5" t="s">
        <v>81</v>
      </c>
      <c r="B86" s="17">
        <v>70</v>
      </c>
      <c r="C86" s="17">
        <v>70</v>
      </c>
      <c r="D86" s="60"/>
      <c r="E86" s="60">
        <v>60</v>
      </c>
      <c r="F86" s="61">
        <v>55</v>
      </c>
      <c r="G86" s="61">
        <v>90</v>
      </c>
      <c r="H86" s="61">
        <v>85</v>
      </c>
      <c r="I86" s="61">
        <v>85</v>
      </c>
      <c r="J86" s="61">
        <v>55</v>
      </c>
      <c r="K86" s="61">
        <v>90</v>
      </c>
      <c r="L86" s="61">
        <v>80</v>
      </c>
      <c r="M86" s="61">
        <v>55</v>
      </c>
      <c r="N86" s="61">
        <v>75</v>
      </c>
      <c r="O86" s="60">
        <v>60</v>
      </c>
      <c r="P86" s="61">
        <v>50</v>
      </c>
      <c r="Q86" s="62">
        <v>50</v>
      </c>
      <c r="R86" s="61"/>
      <c r="S86" s="61"/>
      <c r="T86" s="60">
        <v>75</v>
      </c>
      <c r="U86" s="62">
        <v>79.75</v>
      </c>
      <c r="V86" s="17">
        <v>60</v>
      </c>
      <c r="W86" s="17">
        <v>40</v>
      </c>
      <c r="X86" s="60">
        <v>90</v>
      </c>
      <c r="Y86" s="61">
        <v>100</v>
      </c>
      <c r="Z86" s="61"/>
      <c r="AA86" s="61">
        <v>75</v>
      </c>
      <c r="AB86" s="62">
        <v>70</v>
      </c>
      <c r="AC86" s="17"/>
      <c r="AD86" s="17">
        <v>60</v>
      </c>
      <c r="AE86" s="61">
        <v>0</v>
      </c>
      <c r="AF86" s="61"/>
      <c r="AG86" s="17">
        <v>83</v>
      </c>
      <c r="AH86" s="17"/>
      <c r="AI86" s="61">
        <v>58</v>
      </c>
      <c r="AJ86" s="61">
        <v>60</v>
      </c>
      <c r="AK86" s="62">
        <v>100</v>
      </c>
    </row>
    <row r="87" spans="1:37">
      <c r="A87" s="5" t="s">
        <v>82</v>
      </c>
      <c r="B87" s="17">
        <v>30</v>
      </c>
      <c r="C87" s="17">
        <v>30</v>
      </c>
      <c r="D87" s="60"/>
      <c r="E87" s="60">
        <v>40</v>
      </c>
      <c r="F87" s="61">
        <v>45</v>
      </c>
      <c r="G87" s="61">
        <v>10</v>
      </c>
      <c r="H87" s="61">
        <v>15</v>
      </c>
      <c r="I87" s="61">
        <v>15</v>
      </c>
      <c r="J87" s="61">
        <v>45</v>
      </c>
      <c r="K87" s="61">
        <v>10</v>
      </c>
      <c r="L87" s="61">
        <v>20</v>
      </c>
      <c r="M87" s="61">
        <v>45</v>
      </c>
      <c r="N87" s="61">
        <v>25</v>
      </c>
      <c r="O87" s="60">
        <v>40</v>
      </c>
      <c r="P87" s="61">
        <v>50</v>
      </c>
      <c r="Q87" s="62">
        <v>50</v>
      </c>
      <c r="R87" s="61"/>
      <c r="S87" s="61"/>
      <c r="T87" s="60">
        <v>25</v>
      </c>
      <c r="U87" s="62">
        <v>20.25</v>
      </c>
      <c r="V87" s="17">
        <v>40</v>
      </c>
      <c r="W87" s="17">
        <v>60</v>
      </c>
      <c r="X87" s="60">
        <v>10</v>
      </c>
      <c r="Y87" s="61"/>
      <c r="Z87" s="61"/>
      <c r="AA87" s="61">
        <v>25</v>
      </c>
      <c r="AB87" s="62">
        <v>30</v>
      </c>
      <c r="AC87" s="17"/>
      <c r="AD87" s="17">
        <v>40</v>
      </c>
      <c r="AE87" s="61">
        <v>100</v>
      </c>
      <c r="AF87" s="61"/>
      <c r="AG87" s="17">
        <v>17</v>
      </c>
      <c r="AH87" s="17"/>
      <c r="AI87" s="61">
        <v>42</v>
      </c>
      <c r="AJ87" s="61">
        <v>40</v>
      </c>
      <c r="AK87" s="62"/>
    </row>
    <row r="88" spans="1:37">
      <c r="A88" s="9" t="s">
        <v>83</v>
      </c>
      <c r="B88" s="17"/>
      <c r="C88" s="17"/>
      <c r="D88" s="60"/>
      <c r="E88" s="60"/>
      <c r="F88" s="61"/>
      <c r="G88" s="61"/>
      <c r="H88" s="61"/>
      <c r="I88" s="61"/>
      <c r="J88" s="61"/>
      <c r="K88" s="61"/>
      <c r="L88" s="61"/>
      <c r="M88" s="61"/>
      <c r="N88" s="61"/>
      <c r="O88" s="60"/>
      <c r="P88" s="61"/>
      <c r="Q88" s="62"/>
      <c r="R88" s="61"/>
      <c r="S88" s="61"/>
      <c r="T88" s="60"/>
      <c r="U88" s="62"/>
      <c r="V88" s="17"/>
      <c r="W88" s="17"/>
      <c r="X88" s="60"/>
      <c r="Y88" s="61"/>
      <c r="Z88" s="61"/>
      <c r="AA88" s="61"/>
      <c r="AB88" s="62"/>
      <c r="AC88" s="17"/>
      <c r="AD88" s="17"/>
      <c r="AE88" s="61"/>
      <c r="AF88" s="61"/>
      <c r="AG88" s="17"/>
      <c r="AH88" s="17"/>
      <c r="AI88" s="61"/>
      <c r="AJ88" s="61"/>
      <c r="AK88" s="62"/>
    </row>
    <row r="89" spans="1:37">
      <c r="A89" s="5" t="s">
        <v>84</v>
      </c>
      <c r="B89" s="17"/>
      <c r="C89" s="17"/>
      <c r="D89" s="60"/>
      <c r="E89" s="60"/>
      <c r="F89" s="61"/>
      <c r="G89" s="61"/>
      <c r="H89" s="61"/>
      <c r="I89" s="61">
        <v>1</v>
      </c>
      <c r="J89" s="61">
        <v>1</v>
      </c>
      <c r="K89" s="61"/>
      <c r="L89" s="61"/>
      <c r="M89" s="61"/>
      <c r="N89" s="61"/>
      <c r="O89" s="60"/>
      <c r="P89" s="61"/>
      <c r="Q89" s="62"/>
      <c r="R89" s="61">
        <v>1</v>
      </c>
      <c r="S89" s="61">
        <v>1</v>
      </c>
      <c r="T89" s="60">
        <v>1</v>
      </c>
      <c r="U89" s="62">
        <v>1</v>
      </c>
      <c r="V89" s="17"/>
      <c r="W89" s="17">
        <v>1</v>
      </c>
      <c r="X89" s="60"/>
      <c r="Y89" s="61">
        <v>1</v>
      </c>
      <c r="Z89" s="61">
        <v>1</v>
      </c>
      <c r="AA89" s="61">
        <v>1</v>
      </c>
      <c r="AB89" s="62"/>
      <c r="AC89" s="17"/>
      <c r="AD89" s="17"/>
      <c r="AE89" s="61"/>
      <c r="AF89" s="61"/>
      <c r="AG89" s="17">
        <v>1</v>
      </c>
      <c r="AH89" s="17"/>
      <c r="AI89" s="61"/>
      <c r="AJ89" s="61"/>
      <c r="AK89" s="62"/>
    </row>
    <row r="90" spans="1:37">
      <c r="A90" s="5" t="s">
        <v>85</v>
      </c>
      <c r="B90" s="17"/>
      <c r="C90" s="17"/>
      <c r="D90" s="60"/>
      <c r="E90" s="60">
        <v>1</v>
      </c>
      <c r="F90" s="61">
        <v>1</v>
      </c>
      <c r="G90" s="61"/>
      <c r="H90" s="61">
        <v>1</v>
      </c>
      <c r="I90" s="61"/>
      <c r="J90" s="61">
        <v>1</v>
      </c>
      <c r="K90" s="61"/>
      <c r="L90" s="61"/>
      <c r="M90" s="61"/>
      <c r="N90" s="61"/>
      <c r="O90" s="60">
        <v>1</v>
      </c>
      <c r="P90" s="61">
        <v>1</v>
      </c>
      <c r="Q90" s="62">
        <v>1</v>
      </c>
      <c r="R90" s="61"/>
      <c r="S90" s="61"/>
      <c r="T90" s="60"/>
      <c r="U90" s="62"/>
      <c r="V90" s="17">
        <v>1</v>
      </c>
      <c r="W90" s="17"/>
      <c r="X90" s="60">
        <v>1</v>
      </c>
      <c r="Y90" s="61"/>
      <c r="Z90" s="61"/>
      <c r="AA90" s="61"/>
      <c r="AB90" s="62">
        <v>1</v>
      </c>
      <c r="AC90" s="17"/>
      <c r="AD90" s="17"/>
      <c r="AE90" s="61"/>
      <c r="AF90" s="61">
        <v>1</v>
      </c>
      <c r="AG90" s="17"/>
      <c r="AH90" s="17"/>
      <c r="AI90" s="61">
        <v>1</v>
      </c>
      <c r="AJ90" s="61">
        <v>1</v>
      </c>
      <c r="AK90" s="62">
        <v>1</v>
      </c>
    </row>
    <row r="91" spans="1:37">
      <c r="A91" s="5" t="s">
        <v>86</v>
      </c>
      <c r="B91" s="17"/>
      <c r="C91" s="17">
        <v>1</v>
      </c>
      <c r="D91" s="60"/>
      <c r="E91" s="60"/>
      <c r="F91" s="61">
        <v>1</v>
      </c>
      <c r="G91" s="61"/>
      <c r="H91" s="61">
        <v>1</v>
      </c>
      <c r="I91" s="61"/>
      <c r="J91" s="61"/>
      <c r="K91" s="61"/>
      <c r="L91" s="61"/>
      <c r="M91" s="61">
        <v>1</v>
      </c>
      <c r="N91" s="61"/>
      <c r="O91" s="60">
        <v>1</v>
      </c>
      <c r="P91" s="61">
        <v>1</v>
      </c>
      <c r="Q91" s="62">
        <v>1</v>
      </c>
      <c r="R91" s="61"/>
      <c r="S91" s="61"/>
      <c r="T91" s="60"/>
      <c r="U91" s="62"/>
      <c r="V91" s="17">
        <v>1</v>
      </c>
      <c r="W91" s="17"/>
      <c r="X91" s="60"/>
      <c r="Y91" s="61"/>
      <c r="Z91" s="61"/>
      <c r="AA91" s="61"/>
      <c r="AB91" s="62">
        <v>1</v>
      </c>
      <c r="AC91" s="17"/>
      <c r="AD91" s="17">
        <v>1</v>
      </c>
      <c r="AE91" s="61"/>
      <c r="AF91" s="61"/>
      <c r="AG91" s="17"/>
      <c r="AH91" s="17"/>
      <c r="AI91" s="61">
        <v>1</v>
      </c>
      <c r="AJ91" s="61"/>
      <c r="AK91" s="62">
        <v>1</v>
      </c>
    </row>
    <row r="92" spans="1:37">
      <c r="A92" s="5" t="s">
        <v>87</v>
      </c>
      <c r="B92" s="17"/>
      <c r="C92" s="17"/>
      <c r="D92" s="60"/>
      <c r="E92" s="60"/>
      <c r="F92" s="61">
        <v>1</v>
      </c>
      <c r="G92" s="61">
        <v>1</v>
      </c>
      <c r="H92" s="61"/>
      <c r="I92" s="61"/>
      <c r="J92" s="61">
        <v>1</v>
      </c>
      <c r="K92" s="61">
        <v>1</v>
      </c>
      <c r="L92" s="61">
        <v>1</v>
      </c>
      <c r="M92" s="61">
        <v>1</v>
      </c>
      <c r="N92" s="61"/>
      <c r="O92" s="60"/>
      <c r="P92" s="61"/>
      <c r="Q92" s="62"/>
      <c r="R92" s="61"/>
      <c r="S92" s="61"/>
      <c r="T92" s="60"/>
      <c r="U92" s="62"/>
      <c r="V92" s="17"/>
      <c r="W92" s="17"/>
      <c r="X92" s="60"/>
      <c r="Y92" s="61"/>
      <c r="Z92" s="61"/>
      <c r="AA92" s="61"/>
      <c r="AB92" s="62">
        <v>1</v>
      </c>
      <c r="AC92" s="17"/>
      <c r="AD92" s="17"/>
      <c r="AE92" s="61"/>
      <c r="AF92" s="61"/>
      <c r="AG92" s="17"/>
      <c r="AH92" s="17"/>
      <c r="AI92" s="61">
        <v>1</v>
      </c>
      <c r="AJ92" s="61"/>
      <c r="AK92" s="62"/>
    </row>
    <row r="93" spans="1:37">
      <c r="A93" s="5" t="s">
        <v>88</v>
      </c>
      <c r="B93" s="17"/>
      <c r="C93" s="17"/>
      <c r="D93" s="60"/>
      <c r="E93" s="60"/>
      <c r="F93" s="61"/>
      <c r="G93" s="61"/>
      <c r="H93" s="61"/>
      <c r="I93" s="61"/>
      <c r="J93" s="61"/>
      <c r="K93" s="61"/>
      <c r="L93" s="61"/>
      <c r="M93" s="61"/>
      <c r="N93" s="61">
        <v>1</v>
      </c>
      <c r="O93" s="60"/>
      <c r="P93" s="61"/>
      <c r="Q93" s="62"/>
      <c r="R93" s="61"/>
      <c r="S93" s="61"/>
      <c r="T93" s="60"/>
      <c r="U93" s="62"/>
      <c r="V93" s="17"/>
      <c r="W93" s="17"/>
      <c r="X93" s="60"/>
      <c r="Y93" s="61"/>
      <c r="Z93" s="61"/>
      <c r="AA93" s="61"/>
      <c r="AB93" s="62"/>
      <c r="AC93" s="17"/>
      <c r="AD93" s="17">
        <v>1</v>
      </c>
      <c r="AE93" s="61"/>
      <c r="AF93" s="61"/>
      <c r="AG93" s="17"/>
      <c r="AH93" s="17"/>
      <c r="AI93" s="61"/>
      <c r="AJ93" s="61"/>
      <c r="AK93" s="62"/>
    </row>
    <row r="94" spans="1:37">
      <c r="A94" s="5" t="s">
        <v>89</v>
      </c>
      <c r="B94" s="17">
        <v>1</v>
      </c>
      <c r="C94" s="17">
        <v>1</v>
      </c>
      <c r="D94" s="60"/>
      <c r="E94" s="60"/>
      <c r="F94" s="61"/>
      <c r="G94" s="61"/>
      <c r="H94" s="61"/>
      <c r="I94" s="61"/>
      <c r="J94" s="61"/>
      <c r="K94" s="61"/>
      <c r="L94" s="61"/>
      <c r="M94" s="61"/>
      <c r="N94" s="61">
        <v>1</v>
      </c>
      <c r="O94" s="60"/>
      <c r="P94" s="61"/>
      <c r="Q94" s="62"/>
      <c r="R94" s="61"/>
      <c r="S94" s="61"/>
      <c r="T94" s="60"/>
      <c r="U94" s="62"/>
      <c r="V94" s="17"/>
      <c r="W94" s="17"/>
      <c r="X94" s="60"/>
      <c r="Y94" s="61"/>
      <c r="Z94" s="61"/>
      <c r="AA94" s="61"/>
      <c r="AB94" s="62"/>
      <c r="AC94" s="17"/>
      <c r="AD94" s="17"/>
      <c r="AE94" s="61"/>
      <c r="AF94" s="61"/>
      <c r="AG94" s="17"/>
      <c r="AH94" s="17"/>
      <c r="AI94" s="61"/>
      <c r="AJ94" s="61"/>
      <c r="AK94" s="62"/>
    </row>
    <row r="95" spans="1:37">
      <c r="A95" s="9" t="s">
        <v>90</v>
      </c>
      <c r="B95" s="17">
        <v>1</v>
      </c>
      <c r="C95" s="17">
        <v>1</v>
      </c>
      <c r="D95" s="60"/>
      <c r="E95" s="60"/>
      <c r="F95" s="61">
        <v>1</v>
      </c>
      <c r="G95" s="61">
        <v>1</v>
      </c>
      <c r="H95" s="61">
        <v>1</v>
      </c>
      <c r="I95" s="61"/>
      <c r="J95" s="61">
        <v>1</v>
      </c>
      <c r="K95" s="61">
        <v>1</v>
      </c>
      <c r="L95" s="61">
        <v>1</v>
      </c>
      <c r="M95" s="61">
        <v>1</v>
      </c>
      <c r="N95" s="61">
        <v>1</v>
      </c>
      <c r="O95" s="60">
        <v>1</v>
      </c>
      <c r="P95" s="61">
        <v>1</v>
      </c>
      <c r="Q95" s="62">
        <v>1</v>
      </c>
      <c r="R95" s="61"/>
      <c r="S95" s="61"/>
      <c r="T95" s="60">
        <v>1</v>
      </c>
      <c r="U95" s="62">
        <v>1</v>
      </c>
      <c r="V95" s="17">
        <v>1</v>
      </c>
      <c r="W95" s="17">
        <v>1</v>
      </c>
      <c r="X95" s="60">
        <v>1</v>
      </c>
      <c r="Y95" s="61">
        <v>1</v>
      </c>
      <c r="Z95" s="61">
        <v>1</v>
      </c>
      <c r="AA95" s="61">
        <v>1</v>
      </c>
      <c r="AB95" s="62">
        <v>1</v>
      </c>
      <c r="AC95" s="17"/>
      <c r="AD95" s="17"/>
      <c r="AE95" s="61">
        <v>1</v>
      </c>
      <c r="AF95" s="61">
        <v>1</v>
      </c>
      <c r="AG95" s="17">
        <v>1</v>
      </c>
      <c r="AH95" s="17">
        <v>1</v>
      </c>
      <c r="AI95" s="61">
        <v>1</v>
      </c>
      <c r="AJ95" s="61">
        <v>1</v>
      </c>
      <c r="AK95" s="62">
        <v>1</v>
      </c>
    </row>
    <row r="96" spans="1:37">
      <c r="A96" s="9" t="s">
        <v>91</v>
      </c>
      <c r="B96" s="17"/>
      <c r="C96" s="17"/>
      <c r="D96" s="60"/>
      <c r="E96" s="60"/>
      <c r="F96" s="61"/>
      <c r="G96" s="61"/>
      <c r="H96" s="61"/>
      <c r="I96" s="61"/>
      <c r="J96" s="61"/>
      <c r="K96" s="61"/>
      <c r="L96" s="61"/>
      <c r="M96" s="61"/>
      <c r="N96" s="61"/>
      <c r="O96" s="60"/>
      <c r="P96" s="61"/>
      <c r="Q96" s="62"/>
      <c r="R96" s="61"/>
      <c r="S96" s="61"/>
      <c r="T96" s="60"/>
      <c r="U96" s="62"/>
      <c r="V96" s="17"/>
      <c r="W96" s="17"/>
      <c r="X96" s="60"/>
      <c r="Y96" s="61"/>
      <c r="Z96" s="61"/>
      <c r="AA96" s="61"/>
      <c r="AB96" s="62"/>
      <c r="AC96" s="17"/>
      <c r="AD96" s="17"/>
      <c r="AE96" s="61"/>
      <c r="AF96" s="61"/>
      <c r="AG96" s="17"/>
      <c r="AH96" s="17"/>
      <c r="AI96" s="61"/>
      <c r="AJ96" s="61"/>
      <c r="AK96" s="62"/>
    </row>
    <row r="97" spans="1:37">
      <c r="A97" s="5" t="s">
        <v>92</v>
      </c>
      <c r="B97" s="17"/>
      <c r="C97" s="17"/>
      <c r="D97" s="60"/>
      <c r="E97" s="60"/>
      <c r="F97" s="61"/>
      <c r="G97" s="61"/>
      <c r="H97" s="61"/>
      <c r="I97" s="61"/>
      <c r="J97" s="61"/>
      <c r="K97" s="61"/>
      <c r="L97" s="61"/>
      <c r="M97" s="61"/>
      <c r="N97" s="61"/>
      <c r="O97" s="60"/>
      <c r="P97" s="61"/>
      <c r="Q97" s="62"/>
      <c r="R97" s="61"/>
      <c r="S97" s="61"/>
      <c r="T97" s="60">
        <v>1</v>
      </c>
      <c r="U97" s="62"/>
      <c r="V97" s="17"/>
      <c r="W97" s="17"/>
      <c r="X97" s="60"/>
      <c r="Y97" s="61"/>
      <c r="Z97" s="61"/>
      <c r="AA97" s="61"/>
      <c r="AB97" s="62"/>
      <c r="AC97" s="17"/>
      <c r="AD97" s="17"/>
      <c r="AE97" s="61"/>
      <c r="AF97" s="61"/>
      <c r="AG97" s="17"/>
      <c r="AH97" s="17"/>
      <c r="AI97" s="61"/>
      <c r="AJ97" s="61"/>
      <c r="AK97" s="62"/>
    </row>
    <row r="98" spans="1:37">
      <c r="A98" s="5" t="s">
        <v>93</v>
      </c>
      <c r="B98" s="17"/>
      <c r="C98" s="17"/>
      <c r="D98" s="60"/>
      <c r="E98" s="60"/>
      <c r="F98" s="61"/>
      <c r="G98" s="61">
        <v>1</v>
      </c>
      <c r="H98" s="61">
        <v>1</v>
      </c>
      <c r="I98" s="61">
        <v>1</v>
      </c>
      <c r="J98" s="61"/>
      <c r="K98" s="61">
        <v>1</v>
      </c>
      <c r="L98" s="61">
        <v>1</v>
      </c>
      <c r="M98" s="61">
        <v>1</v>
      </c>
      <c r="N98" s="61">
        <v>1</v>
      </c>
      <c r="O98" s="60"/>
      <c r="P98" s="61"/>
      <c r="Q98" s="62"/>
      <c r="R98" s="61">
        <v>1</v>
      </c>
      <c r="S98" s="61">
        <v>1</v>
      </c>
      <c r="T98" s="60">
        <v>1</v>
      </c>
      <c r="U98" s="62">
        <v>1</v>
      </c>
      <c r="V98" s="17"/>
      <c r="W98" s="17"/>
      <c r="X98" s="60">
        <v>1</v>
      </c>
      <c r="Y98" s="61">
        <v>1</v>
      </c>
      <c r="Z98" s="61">
        <v>1</v>
      </c>
      <c r="AA98" s="61">
        <v>1</v>
      </c>
      <c r="AB98" s="62">
        <v>1</v>
      </c>
      <c r="AC98" s="17"/>
      <c r="AD98" s="17">
        <v>1</v>
      </c>
      <c r="AE98" s="61">
        <v>1</v>
      </c>
      <c r="AF98" s="61">
        <v>1</v>
      </c>
      <c r="AG98" s="17">
        <v>1</v>
      </c>
      <c r="AH98" s="17"/>
      <c r="AI98" s="61"/>
      <c r="AJ98" s="61"/>
      <c r="AK98" s="62">
        <v>1</v>
      </c>
    </row>
    <row r="99" spans="1:37">
      <c r="A99" s="5" t="s">
        <v>94</v>
      </c>
      <c r="B99" s="17"/>
      <c r="C99" s="17">
        <v>1</v>
      </c>
      <c r="D99" s="60"/>
      <c r="E99" s="60">
        <v>1</v>
      </c>
      <c r="F99" s="61">
        <v>1</v>
      </c>
      <c r="G99" s="61"/>
      <c r="H99" s="61"/>
      <c r="I99" s="61"/>
      <c r="J99" s="61">
        <v>1</v>
      </c>
      <c r="K99" s="61"/>
      <c r="L99" s="61"/>
      <c r="M99" s="61"/>
      <c r="N99" s="61"/>
      <c r="O99" s="60">
        <v>1</v>
      </c>
      <c r="P99" s="61">
        <v>1</v>
      </c>
      <c r="Q99" s="62">
        <v>1</v>
      </c>
      <c r="R99" s="61"/>
      <c r="S99" s="61"/>
      <c r="T99" s="60"/>
      <c r="U99" s="62"/>
      <c r="V99" s="17">
        <v>1</v>
      </c>
      <c r="W99" s="17">
        <v>1</v>
      </c>
      <c r="X99" s="60"/>
      <c r="Y99" s="61"/>
      <c r="Z99" s="61"/>
      <c r="AA99" s="61"/>
      <c r="AB99" s="62"/>
      <c r="AC99" s="17"/>
      <c r="AD99" s="17"/>
      <c r="AE99" s="61"/>
      <c r="AF99" s="61"/>
      <c r="AG99" s="17"/>
      <c r="AH99" s="17"/>
      <c r="AI99" s="61">
        <v>1</v>
      </c>
      <c r="AJ99" s="61">
        <v>1</v>
      </c>
      <c r="AK99" s="62"/>
    </row>
    <row r="100" spans="1:37">
      <c r="A100" s="9" t="s">
        <v>95</v>
      </c>
      <c r="B100" s="17"/>
      <c r="C100" s="17"/>
      <c r="D100" s="60"/>
      <c r="E100" s="60"/>
      <c r="F100" s="61"/>
      <c r="G100" s="61"/>
      <c r="H100" s="61"/>
      <c r="I100" s="61"/>
      <c r="J100" s="61"/>
      <c r="K100" s="61"/>
      <c r="L100" s="61"/>
      <c r="M100" s="61"/>
      <c r="N100" s="61"/>
      <c r="O100" s="60"/>
      <c r="P100" s="61"/>
      <c r="Q100" s="62"/>
      <c r="R100" s="61"/>
      <c r="S100" s="61"/>
      <c r="T100" s="60"/>
      <c r="U100" s="62"/>
      <c r="V100" s="17"/>
      <c r="W100" s="17"/>
      <c r="X100" s="60"/>
      <c r="Y100" s="61"/>
      <c r="Z100" s="61"/>
      <c r="AA100" s="61"/>
      <c r="AB100" s="62"/>
      <c r="AC100" s="17"/>
      <c r="AD100" s="17"/>
      <c r="AE100" s="61"/>
      <c r="AF100" s="61"/>
      <c r="AG100" s="17"/>
      <c r="AH100" s="17"/>
      <c r="AI100" s="61"/>
      <c r="AJ100" s="61"/>
      <c r="AK100" s="62"/>
    </row>
    <row r="101" spans="1:37">
      <c r="A101" s="5" t="s">
        <v>96</v>
      </c>
      <c r="B101" s="17">
        <v>1</v>
      </c>
      <c r="C101" s="17">
        <v>1</v>
      </c>
      <c r="D101" s="60"/>
      <c r="E101" s="60">
        <v>1</v>
      </c>
      <c r="F101" s="61">
        <v>1</v>
      </c>
      <c r="G101" s="61">
        <v>1</v>
      </c>
      <c r="H101" s="61">
        <v>1</v>
      </c>
      <c r="I101" s="61">
        <v>1</v>
      </c>
      <c r="J101" s="61"/>
      <c r="K101" s="61">
        <v>1</v>
      </c>
      <c r="L101" s="61">
        <v>1</v>
      </c>
      <c r="M101" s="61">
        <v>1</v>
      </c>
      <c r="N101" s="61">
        <v>1</v>
      </c>
      <c r="O101" s="60"/>
      <c r="P101" s="61"/>
      <c r="Q101" s="62"/>
      <c r="R101" s="61">
        <v>1</v>
      </c>
      <c r="S101" s="61">
        <v>1</v>
      </c>
      <c r="T101" s="60">
        <v>1</v>
      </c>
      <c r="U101" s="62">
        <v>1</v>
      </c>
      <c r="V101" s="17">
        <v>1</v>
      </c>
      <c r="W101" s="17">
        <v>1</v>
      </c>
      <c r="X101" s="60">
        <v>1</v>
      </c>
      <c r="Y101" s="61">
        <v>1</v>
      </c>
      <c r="Z101" s="61">
        <v>1</v>
      </c>
      <c r="AA101" s="61">
        <v>1</v>
      </c>
      <c r="AB101" s="62"/>
      <c r="AC101" s="17"/>
      <c r="AD101" s="17">
        <v>1</v>
      </c>
      <c r="AE101" s="61">
        <v>1</v>
      </c>
      <c r="AF101" s="61">
        <v>1</v>
      </c>
      <c r="AG101" s="17">
        <v>1</v>
      </c>
      <c r="AH101" s="17"/>
      <c r="AI101" s="61">
        <v>1</v>
      </c>
      <c r="AJ101" s="61">
        <v>1</v>
      </c>
      <c r="AK101" s="62">
        <v>1</v>
      </c>
    </row>
    <row r="102" spans="1:37">
      <c r="A102" s="5" t="s">
        <v>97</v>
      </c>
      <c r="B102" s="17"/>
      <c r="C102" s="17"/>
      <c r="D102" s="60"/>
      <c r="E102" s="60"/>
      <c r="F102" s="61"/>
      <c r="G102" s="61"/>
      <c r="H102" s="61"/>
      <c r="I102" s="61"/>
      <c r="J102" s="61">
        <v>1</v>
      </c>
      <c r="K102" s="61"/>
      <c r="L102" s="61"/>
      <c r="M102" s="61"/>
      <c r="N102" s="61"/>
      <c r="O102" s="60">
        <v>1</v>
      </c>
      <c r="P102" s="61">
        <v>1</v>
      </c>
      <c r="Q102" s="62">
        <v>1</v>
      </c>
      <c r="R102" s="61"/>
      <c r="S102" s="61"/>
      <c r="T102" s="60"/>
      <c r="U102" s="62"/>
      <c r="V102" s="17"/>
      <c r="W102" s="17"/>
      <c r="X102" s="60"/>
      <c r="Y102" s="61"/>
      <c r="Z102" s="61"/>
      <c r="AA102" s="61"/>
      <c r="AB102" s="62"/>
      <c r="AC102" s="17"/>
      <c r="AD102" s="17"/>
      <c r="AE102" s="61"/>
      <c r="AF102" s="61"/>
      <c r="AG102" s="17"/>
      <c r="AH102" s="17"/>
      <c r="AI102" s="61"/>
      <c r="AJ102" s="61"/>
      <c r="AK102" s="62"/>
    </row>
    <row r="103" spans="1:37">
      <c r="A103" s="9" t="s">
        <v>98</v>
      </c>
      <c r="B103" s="17"/>
      <c r="C103" s="17"/>
      <c r="D103" s="60"/>
      <c r="E103" s="60"/>
      <c r="F103" s="61"/>
      <c r="G103" s="61"/>
      <c r="H103" s="61"/>
      <c r="I103" s="61"/>
      <c r="J103" s="61"/>
      <c r="K103" s="61"/>
      <c r="L103" s="61"/>
      <c r="M103" s="61"/>
      <c r="N103" s="61"/>
      <c r="O103" s="60"/>
      <c r="P103" s="61"/>
      <c r="Q103" s="62"/>
      <c r="R103" s="61"/>
      <c r="S103" s="61"/>
      <c r="T103" s="60"/>
      <c r="U103" s="62"/>
      <c r="V103" s="17"/>
      <c r="W103" s="17"/>
      <c r="X103" s="60"/>
      <c r="Y103" s="61"/>
      <c r="Z103" s="61"/>
      <c r="AA103" s="61"/>
      <c r="AB103" s="62"/>
      <c r="AC103" s="17"/>
      <c r="AD103" s="17"/>
      <c r="AE103" s="61"/>
      <c r="AF103" s="61"/>
      <c r="AG103" s="17"/>
      <c r="AH103" s="17"/>
      <c r="AI103" s="61"/>
      <c r="AJ103" s="61"/>
      <c r="AK103" s="62"/>
    </row>
    <row r="104" spans="1:37">
      <c r="A104" s="8" t="s">
        <v>99</v>
      </c>
      <c r="B104" s="17"/>
      <c r="C104" s="17"/>
      <c r="D104" s="60"/>
      <c r="E104" s="60"/>
      <c r="F104" s="61"/>
      <c r="G104" s="61"/>
      <c r="H104" s="61"/>
      <c r="I104" s="61"/>
      <c r="J104" s="61"/>
      <c r="K104" s="61"/>
      <c r="L104" s="61"/>
      <c r="M104" s="61"/>
      <c r="N104" s="61"/>
      <c r="O104" s="60"/>
      <c r="P104" s="61"/>
      <c r="Q104" s="62"/>
      <c r="R104" s="61"/>
      <c r="S104" s="61"/>
      <c r="T104" s="60"/>
      <c r="U104" s="62"/>
      <c r="V104" s="17"/>
      <c r="W104" s="17"/>
      <c r="X104" s="60"/>
      <c r="Y104" s="61"/>
      <c r="Z104" s="61"/>
      <c r="AA104" s="61"/>
      <c r="AB104" s="62"/>
      <c r="AC104" s="17"/>
      <c r="AD104" s="17"/>
      <c r="AE104" s="61"/>
      <c r="AF104" s="61"/>
      <c r="AG104" s="17"/>
      <c r="AH104" s="17"/>
      <c r="AI104" s="61"/>
      <c r="AJ104" s="61"/>
      <c r="AK104" s="62"/>
    </row>
    <row r="105" spans="1:37">
      <c r="A105" s="5" t="s">
        <v>100</v>
      </c>
      <c r="B105" s="17"/>
      <c r="C105" s="17"/>
      <c r="D105" s="60"/>
      <c r="E105" s="60"/>
      <c r="F105" s="61"/>
      <c r="G105" s="61"/>
      <c r="H105" s="61"/>
      <c r="I105" s="61">
        <v>18</v>
      </c>
      <c r="J105" s="61"/>
      <c r="K105" s="61"/>
      <c r="L105" s="61"/>
      <c r="M105" s="61"/>
      <c r="N105" s="61"/>
      <c r="O105" s="60"/>
      <c r="P105" s="61"/>
      <c r="Q105" s="62"/>
      <c r="R105" s="61">
        <v>57</v>
      </c>
      <c r="S105" s="61">
        <v>57</v>
      </c>
      <c r="T105" s="60">
        <v>43</v>
      </c>
      <c r="U105" s="62">
        <v>25</v>
      </c>
      <c r="V105" s="17"/>
      <c r="W105" s="17">
        <v>750</v>
      </c>
      <c r="X105" s="60"/>
      <c r="Y105" s="61">
        <v>6</v>
      </c>
      <c r="Z105" s="61">
        <v>116</v>
      </c>
      <c r="AA105" s="61">
        <v>4</v>
      </c>
      <c r="AB105" s="62"/>
      <c r="AC105" s="17"/>
      <c r="AD105" s="17"/>
      <c r="AE105" s="61">
        <v>2</v>
      </c>
      <c r="AF105" s="61"/>
      <c r="AG105" s="17">
        <v>8</v>
      </c>
      <c r="AH105" s="17"/>
      <c r="AI105" s="61"/>
      <c r="AJ105" s="61"/>
      <c r="AK105" s="62"/>
    </row>
    <row r="106" spans="1:37">
      <c r="A106" s="5" t="s">
        <v>101</v>
      </c>
      <c r="B106" s="17"/>
      <c r="C106" s="17"/>
      <c r="D106" s="60"/>
      <c r="E106" s="60"/>
      <c r="F106" s="61"/>
      <c r="G106" s="61"/>
      <c r="H106" s="61"/>
      <c r="I106" s="61"/>
      <c r="J106" s="61"/>
      <c r="K106" s="61"/>
      <c r="L106" s="61"/>
      <c r="M106" s="61"/>
      <c r="N106" s="61"/>
      <c r="O106" s="60"/>
      <c r="P106" s="61"/>
      <c r="Q106" s="62"/>
      <c r="R106" s="61">
        <v>57</v>
      </c>
      <c r="S106" s="61">
        <v>57</v>
      </c>
      <c r="T106" s="60">
        <v>43</v>
      </c>
      <c r="U106" s="62">
        <v>25</v>
      </c>
      <c r="V106" s="17"/>
      <c r="W106" s="17">
        <v>670</v>
      </c>
      <c r="X106" s="60"/>
      <c r="Y106" s="61">
        <v>6</v>
      </c>
      <c r="Z106" s="61">
        <v>116</v>
      </c>
      <c r="AA106" s="61">
        <v>4</v>
      </c>
      <c r="AB106" s="62"/>
      <c r="AC106" s="17"/>
      <c r="AD106" s="17"/>
      <c r="AE106" s="61">
        <v>1</v>
      </c>
      <c r="AF106" s="61"/>
      <c r="AG106" s="17">
        <v>6</v>
      </c>
      <c r="AH106" s="17"/>
      <c r="AI106" s="61"/>
      <c r="AJ106" s="61"/>
      <c r="AK106" s="62"/>
    </row>
    <row r="107" spans="1:37">
      <c r="A107" s="5" t="s">
        <v>102</v>
      </c>
      <c r="B107" s="17"/>
      <c r="C107" s="17"/>
      <c r="D107" s="60"/>
      <c r="E107" s="60"/>
      <c r="F107" s="61"/>
      <c r="G107" s="61"/>
      <c r="H107" s="61"/>
      <c r="I107" s="61"/>
      <c r="J107" s="61"/>
      <c r="K107" s="61"/>
      <c r="L107" s="61"/>
      <c r="M107" s="61"/>
      <c r="N107" s="61"/>
      <c r="O107" s="60"/>
      <c r="P107" s="61"/>
      <c r="Q107" s="62"/>
      <c r="R107" s="61"/>
      <c r="S107" s="61"/>
      <c r="T107" s="60"/>
      <c r="U107" s="62"/>
      <c r="V107" s="17"/>
      <c r="W107" s="17"/>
      <c r="X107" s="60"/>
      <c r="Y107" s="61"/>
      <c r="Z107" s="61"/>
      <c r="AA107" s="61"/>
      <c r="AB107" s="62"/>
      <c r="AC107" s="17"/>
      <c r="AD107" s="17"/>
      <c r="AE107" s="61"/>
      <c r="AF107" s="61"/>
      <c r="AG107" s="17">
        <v>2</v>
      </c>
      <c r="AH107" s="17"/>
      <c r="AI107" s="61"/>
      <c r="AJ107" s="61"/>
      <c r="AK107" s="62"/>
    </row>
    <row r="108" spans="1:37">
      <c r="A108" s="8" t="s">
        <v>103</v>
      </c>
      <c r="B108" s="17"/>
      <c r="C108" s="17"/>
      <c r="D108" s="60"/>
      <c r="E108" s="60"/>
      <c r="F108" s="61"/>
      <c r="G108" s="61"/>
      <c r="H108" s="61"/>
      <c r="I108" s="61"/>
      <c r="J108" s="61"/>
      <c r="K108" s="61"/>
      <c r="L108" s="61"/>
      <c r="M108" s="61"/>
      <c r="N108" s="61"/>
      <c r="O108" s="60"/>
      <c r="P108" s="61"/>
      <c r="Q108" s="62"/>
      <c r="R108" s="61"/>
      <c r="S108" s="61"/>
      <c r="T108" s="60"/>
      <c r="U108" s="62"/>
      <c r="V108" s="17"/>
      <c r="W108" s="17"/>
      <c r="X108" s="60"/>
      <c r="Y108" s="61"/>
      <c r="Z108" s="61"/>
      <c r="AA108" s="61"/>
      <c r="AB108" s="62"/>
      <c r="AC108" s="17"/>
      <c r="AD108" s="17"/>
      <c r="AE108" s="61"/>
      <c r="AF108" s="61"/>
      <c r="AG108" s="17"/>
      <c r="AH108" s="17"/>
      <c r="AI108" s="61"/>
      <c r="AJ108" s="61"/>
      <c r="AK108" s="62"/>
    </row>
    <row r="109" spans="1:37">
      <c r="A109" s="5" t="s">
        <v>100</v>
      </c>
      <c r="B109" s="17"/>
      <c r="C109" s="17"/>
      <c r="D109" s="60"/>
      <c r="E109" s="60"/>
      <c r="F109" s="61"/>
      <c r="G109" s="61">
        <v>15</v>
      </c>
      <c r="H109" s="61">
        <v>12</v>
      </c>
      <c r="I109" s="61"/>
      <c r="J109" s="61"/>
      <c r="K109" s="61">
        <v>15</v>
      </c>
      <c r="L109" s="61">
        <v>2</v>
      </c>
      <c r="M109" s="61">
        <v>25</v>
      </c>
      <c r="N109" s="61"/>
      <c r="O109" s="60">
        <v>203</v>
      </c>
      <c r="P109" s="61">
        <v>16</v>
      </c>
      <c r="Q109" s="62">
        <v>16</v>
      </c>
      <c r="R109" s="61"/>
      <c r="S109" s="61"/>
      <c r="T109" s="60">
        <v>43</v>
      </c>
      <c r="U109" s="62">
        <v>25</v>
      </c>
      <c r="V109" s="17"/>
      <c r="W109" s="17">
        <v>3000</v>
      </c>
      <c r="X109" s="60">
        <v>20</v>
      </c>
      <c r="Y109" s="61">
        <v>6</v>
      </c>
      <c r="Z109" s="61">
        <v>116</v>
      </c>
      <c r="AA109" s="61">
        <v>4</v>
      </c>
      <c r="AB109" s="62">
        <v>300</v>
      </c>
      <c r="AC109" s="17"/>
      <c r="AD109" s="17"/>
      <c r="AE109" s="61"/>
      <c r="AF109" s="61">
        <v>20</v>
      </c>
      <c r="AG109" s="17">
        <v>6</v>
      </c>
      <c r="AH109" s="17"/>
      <c r="AI109" s="61">
        <v>80</v>
      </c>
      <c r="AJ109" s="61">
        <v>25</v>
      </c>
      <c r="AK109" s="62">
        <v>2</v>
      </c>
    </row>
    <row r="110" spans="1:37">
      <c r="A110" s="5" t="s">
        <v>101</v>
      </c>
      <c r="B110" s="17">
        <v>275</v>
      </c>
      <c r="C110" s="17">
        <v>480</v>
      </c>
      <c r="D110" s="60"/>
      <c r="E110" s="60"/>
      <c r="F110" s="61">
        <v>41</v>
      </c>
      <c r="G110" s="61">
        <v>20</v>
      </c>
      <c r="H110" s="61"/>
      <c r="I110" s="61"/>
      <c r="J110" s="61"/>
      <c r="K110" s="61">
        <v>20</v>
      </c>
      <c r="L110" s="61">
        <v>25</v>
      </c>
      <c r="M110" s="61">
        <v>40</v>
      </c>
      <c r="N110" s="61">
        <v>637</v>
      </c>
      <c r="O110" s="60"/>
      <c r="P110" s="61"/>
      <c r="Q110" s="62"/>
      <c r="R110" s="61"/>
      <c r="S110" s="61"/>
      <c r="T110" s="60">
        <v>43</v>
      </c>
      <c r="U110" s="62">
        <v>25</v>
      </c>
      <c r="V110" s="17"/>
      <c r="W110" s="17">
        <v>3000</v>
      </c>
      <c r="X110" s="60">
        <v>13</v>
      </c>
      <c r="Y110" s="61">
        <v>6</v>
      </c>
      <c r="Z110" s="61">
        <v>116</v>
      </c>
      <c r="AA110" s="61">
        <v>4</v>
      </c>
      <c r="AB110" s="62">
        <v>270</v>
      </c>
      <c r="AC110" s="17"/>
      <c r="AD110" s="17"/>
      <c r="AE110" s="61"/>
      <c r="AF110" s="61">
        <v>18</v>
      </c>
      <c r="AG110" s="17">
        <v>11</v>
      </c>
      <c r="AH110" s="17"/>
      <c r="AI110" s="61">
        <v>78</v>
      </c>
      <c r="AJ110" s="61">
        <v>22</v>
      </c>
      <c r="AK110" s="62">
        <v>2</v>
      </c>
    </row>
    <row r="111" spans="1:37">
      <c r="A111" s="5" t="s">
        <v>102</v>
      </c>
      <c r="B111" s="17"/>
      <c r="C111" s="17"/>
      <c r="D111" s="60"/>
      <c r="E111" s="60"/>
      <c r="F111" s="61"/>
      <c r="G111" s="61"/>
      <c r="H111" s="61"/>
      <c r="I111" s="61"/>
      <c r="J111" s="61"/>
      <c r="K111" s="61"/>
      <c r="L111" s="61"/>
      <c r="M111" s="61">
        <v>10</v>
      </c>
      <c r="N111" s="61"/>
      <c r="O111" s="60"/>
      <c r="P111" s="61"/>
      <c r="Q111" s="62"/>
      <c r="R111" s="61"/>
      <c r="S111" s="61"/>
      <c r="T111" s="60">
        <v>150</v>
      </c>
      <c r="U111" s="62"/>
      <c r="V111" s="17"/>
      <c r="W111" s="17"/>
      <c r="X111" s="60"/>
      <c r="Y111" s="61">
        <v>36</v>
      </c>
      <c r="Z111" s="61">
        <v>256</v>
      </c>
      <c r="AA111" s="61">
        <v>4</v>
      </c>
      <c r="AB111" s="62"/>
      <c r="AC111" s="17"/>
      <c r="AD111" s="17"/>
      <c r="AE111" s="61"/>
      <c r="AF111" s="61"/>
      <c r="AG111" s="17">
        <v>2</v>
      </c>
      <c r="AH111" s="17"/>
      <c r="AI111" s="61">
        <v>2</v>
      </c>
      <c r="AJ111" s="61">
        <v>3</v>
      </c>
      <c r="AK111" s="62"/>
    </row>
    <row r="112" spans="1:37">
      <c r="A112" s="8" t="s">
        <v>104</v>
      </c>
      <c r="B112" s="17"/>
      <c r="C112" s="17"/>
      <c r="D112" s="60"/>
      <c r="E112" s="60"/>
      <c r="F112" s="61"/>
      <c r="G112" s="61"/>
      <c r="H112" s="61"/>
      <c r="I112" s="61"/>
      <c r="J112" s="61"/>
      <c r="K112" s="61"/>
      <c r="L112" s="61"/>
      <c r="M112" s="61"/>
      <c r="N112" s="61"/>
      <c r="O112" s="60"/>
      <c r="P112" s="61"/>
      <c r="Q112" s="62"/>
      <c r="R112" s="61"/>
      <c r="S112" s="61"/>
      <c r="T112" s="60"/>
      <c r="U112" s="62"/>
      <c r="V112" s="17"/>
      <c r="W112" s="17"/>
      <c r="X112" s="60"/>
      <c r="Y112" s="61"/>
      <c r="Z112" s="61"/>
      <c r="AA112" s="61"/>
      <c r="AB112" s="62"/>
      <c r="AC112" s="17"/>
      <c r="AD112" s="17"/>
      <c r="AE112" s="61"/>
      <c r="AF112" s="61"/>
      <c r="AG112" s="17"/>
      <c r="AH112" s="17"/>
      <c r="AI112" s="61"/>
      <c r="AJ112" s="61"/>
      <c r="AK112" s="62"/>
    </row>
    <row r="113" spans="1:37">
      <c r="A113" s="5" t="s">
        <v>100</v>
      </c>
      <c r="B113" s="17"/>
      <c r="C113" s="17"/>
      <c r="D113" s="60"/>
      <c r="E113" s="60"/>
      <c r="F113" s="61"/>
      <c r="G113" s="61"/>
      <c r="H113" s="61"/>
      <c r="I113" s="61"/>
      <c r="J113" s="61"/>
      <c r="K113" s="61"/>
      <c r="L113" s="61"/>
      <c r="M113" s="61"/>
      <c r="N113" s="61"/>
      <c r="O113" s="60">
        <v>1073</v>
      </c>
      <c r="P113" s="61"/>
      <c r="Q113" s="62">
        <v>768</v>
      </c>
      <c r="R113" s="61"/>
      <c r="S113" s="61"/>
      <c r="T113" s="60"/>
      <c r="U113" s="62"/>
      <c r="V113" s="17"/>
      <c r="W113" s="17"/>
      <c r="X113" s="60"/>
      <c r="Y113" s="61"/>
      <c r="Z113" s="61"/>
      <c r="AA113" s="61"/>
      <c r="AB113" s="62"/>
      <c r="AC113" s="17"/>
      <c r="AD113" s="17"/>
      <c r="AE113" s="61"/>
      <c r="AF113" s="61"/>
      <c r="AG113" s="17"/>
      <c r="AH113" s="17"/>
      <c r="AI113" s="61">
        <v>1650</v>
      </c>
      <c r="AJ113" s="61">
        <v>385</v>
      </c>
      <c r="AK113" s="62">
        <v>180</v>
      </c>
    </row>
    <row r="114" spans="1:37">
      <c r="A114" s="5" t="s">
        <v>101</v>
      </c>
      <c r="B114" s="17">
        <v>210</v>
      </c>
      <c r="C114" s="17"/>
      <c r="D114" s="60"/>
      <c r="E114" s="60"/>
      <c r="F114" s="61"/>
      <c r="G114" s="61"/>
      <c r="H114" s="61"/>
      <c r="I114" s="61"/>
      <c r="J114" s="61"/>
      <c r="K114" s="61"/>
      <c r="L114" s="61"/>
      <c r="M114" s="61"/>
      <c r="N114" s="61" t="s">
        <v>152</v>
      </c>
      <c r="O114" s="60"/>
      <c r="P114" s="61"/>
      <c r="Q114" s="62"/>
      <c r="R114" s="61"/>
      <c r="S114" s="61"/>
      <c r="T114" s="60"/>
      <c r="U114" s="62"/>
      <c r="V114" s="17">
        <v>796</v>
      </c>
      <c r="W114" s="17"/>
      <c r="X114" s="60"/>
      <c r="Y114" s="61"/>
      <c r="Z114" s="61"/>
      <c r="AA114" s="61"/>
      <c r="AB114" s="62"/>
      <c r="AC114" s="17"/>
      <c r="AD114" s="17"/>
      <c r="AE114" s="61"/>
      <c r="AF114" s="61"/>
      <c r="AG114" s="17">
        <v>278</v>
      </c>
      <c r="AH114" s="17"/>
      <c r="AI114" s="61">
        <v>1607</v>
      </c>
      <c r="AJ114" s="61">
        <v>372</v>
      </c>
      <c r="AK114" s="62">
        <v>180</v>
      </c>
    </row>
    <row r="115" spans="1:37">
      <c r="A115" s="5" t="s">
        <v>102</v>
      </c>
      <c r="B115" s="17"/>
      <c r="C115" s="17"/>
      <c r="D115" s="60"/>
      <c r="E115" s="60"/>
      <c r="F115" s="61"/>
      <c r="G115" s="61"/>
      <c r="H115" s="61"/>
      <c r="I115" s="61"/>
      <c r="J115" s="61"/>
      <c r="K115" s="61"/>
      <c r="L115" s="61"/>
      <c r="M115" s="61"/>
      <c r="N115" s="61"/>
      <c r="O115" s="60"/>
      <c r="P115" s="61"/>
      <c r="Q115" s="62"/>
      <c r="R115" s="61"/>
      <c r="S115" s="61"/>
      <c r="T115" s="60"/>
      <c r="U115" s="62"/>
      <c r="V115" s="17"/>
      <c r="W115" s="17"/>
      <c r="X115" s="60"/>
      <c r="Y115" s="61"/>
      <c r="Z115" s="61"/>
      <c r="AA115" s="61"/>
      <c r="AB115" s="62"/>
      <c r="AC115" s="17"/>
      <c r="AD115" s="17"/>
      <c r="AE115" s="61"/>
      <c r="AF115" s="61"/>
      <c r="AG115" s="17"/>
      <c r="AH115" s="17"/>
      <c r="AI115" s="61">
        <v>43</v>
      </c>
      <c r="AJ115" s="61">
        <v>12</v>
      </c>
      <c r="AK115" s="62"/>
    </row>
    <row r="116" spans="1:37">
      <c r="A116" s="8" t="s">
        <v>105</v>
      </c>
      <c r="B116" s="17"/>
      <c r="C116" s="17"/>
      <c r="D116" s="60"/>
      <c r="E116" s="60"/>
      <c r="F116" s="61"/>
      <c r="G116" s="61"/>
      <c r="H116" s="61"/>
      <c r="I116" s="61"/>
      <c r="J116" s="61"/>
      <c r="K116" s="61"/>
      <c r="L116" s="61"/>
      <c r="M116" s="61"/>
      <c r="N116" s="61"/>
      <c r="O116" s="60"/>
      <c r="P116" s="61"/>
      <c r="Q116" s="62"/>
      <c r="R116" s="61"/>
      <c r="S116" s="61"/>
      <c r="T116" s="60"/>
      <c r="U116" s="62"/>
      <c r="V116" s="17"/>
      <c r="W116" s="17"/>
      <c r="X116" s="60"/>
      <c r="Y116" s="61"/>
      <c r="Z116" s="61"/>
      <c r="AA116" s="61"/>
      <c r="AB116" s="62"/>
      <c r="AC116" s="17"/>
      <c r="AD116" s="17"/>
      <c r="AE116" s="61"/>
      <c r="AF116" s="61"/>
      <c r="AG116" s="17"/>
      <c r="AH116" s="17"/>
      <c r="AI116" s="61"/>
      <c r="AJ116" s="61"/>
      <c r="AK116" s="62"/>
    </row>
    <row r="117" spans="1:37">
      <c r="A117" s="5" t="s">
        <v>100</v>
      </c>
      <c r="B117" s="17"/>
      <c r="C117" s="17"/>
      <c r="D117" s="60"/>
      <c r="E117" s="60"/>
      <c r="F117" s="61"/>
      <c r="G117" s="61"/>
      <c r="H117" s="61"/>
      <c r="I117" s="61"/>
      <c r="J117" s="61"/>
      <c r="K117" s="61"/>
      <c r="L117" s="61"/>
      <c r="M117" s="61"/>
      <c r="N117" s="61"/>
      <c r="O117" s="60"/>
      <c r="P117" s="61"/>
      <c r="Q117" s="62"/>
      <c r="R117" s="61"/>
      <c r="S117" s="61"/>
      <c r="T117" s="60"/>
      <c r="U117" s="62"/>
      <c r="V117" s="17"/>
      <c r="W117" s="17"/>
      <c r="X117" s="60"/>
      <c r="Y117" s="61"/>
      <c r="Z117" s="61"/>
      <c r="AA117" s="61"/>
      <c r="AB117" s="62"/>
      <c r="AC117" s="17"/>
      <c r="AD117" s="17"/>
      <c r="AE117" s="61"/>
      <c r="AF117" s="61"/>
      <c r="AG117" s="17"/>
      <c r="AH117" s="17"/>
      <c r="AI117" s="61"/>
      <c r="AJ117" s="61"/>
      <c r="AK117" s="62"/>
    </row>
    <row r="118" spans="1:37">
      <c r="A118" s="5" t="s">
        <v>101</v>
      </c>
      <c r="B118" s="17">
        <v>145</v>
      </c>
      <c r="C118" s="17">
        <v>400</v>
      </c>
      <c r="D118" s="60"/>
      <c r="E118" s="60"/>
      <c r="F118" s="61">
        <v>144</v>
      </c>
      <c r="G118" s="61"/>
      <c r="H118" s="61"/>
      <c r="I118" s="61"/>
      <c r="J118" s="61"/>
      <c r="K118" s="61"/>
      <c r="L118" s="61"/>
      <c r="M118" s="61"/>
      <c r="N118" s="61" t="s">
        <v>152</v>
      </c>
      <c r="O118" s="60"/>
      <c r="P118" s="61"/>
      <c r="Q118" s="62"/>
      <c r="R118" s="61"/>
      <c r="S118" s="61"/>
      <c r="T118" s="60"/>
      <c r="U118" s="62"/>
      <c r="V118" s="17"/>
      <c r="W118" s="17"/>
      <c r="X118" s="60"/>
      <c r="Y118" s="61"/>
      <c r="Z118" s="61"/>
      <c r="AA118" s="61"/>
      <c r="AB118" s="62"/>
      <c r="AC118" s="17"/>
      <c r="AD118" s="17"/>
      <c r="AE118" s="61"/>
      <c r="AF118" s="61"/>
      <c r="AG118" s="17"/>
      <c r="AH118" s="17"/>
      <c r="AI118" s="61"/>
      <c r="AJ118" s="61"/>
      <c r="AK118" s="62"/>
    </row>
    <row r="119" spans="1:37">
      <c r="A119" s="5" t="s">
        <v>102</v>
      </c>
      <c r="B119" s="17"/>
      <c r="C119" s="17"/>
      <c r="D119" s="60"/>
      <c r="E119" s="60"/>
      <c r="F119" s="61"/>
      <c r="G119" s="61"/>
      <c r="H119" s="61"/>
      <c r="I119" s="61"/>
      <c r="J119" s="61"/>
      <c r="K119" s="61"/>
      <c r="L119" s="61"/>
      <c r="M119" s="61"/>
      <c r="N119" s="61"/>
      <c r="O119" s="60"/>
      <c r="P119" s="61"/>
      <c r="Q119" s="62"/>
      <c r="R119" s="61"/>
      <c r="S119" s="61"/>
      <c r="T119" s="60"/>
      <c r="U119" s="62"/>
      <c r="V119" s="17"/>
      <c r="W119" s="17"/>
      <c r="X119" s="60"/>
      <c r="Y119" s="61"/>
      <c r="Z119" s="61"/>
      <c r="AA119" s="61"/>
      <c r="AB119" s="62"/>
      <c r="AC119" s="17"/>
      <c r="AD119" s="17"/>
      <c r="AE119" s="61"/>
      <c r="AF119" s="61"/>
      <c r="AG119" s="17"/>
      <c r="AH119" s="17"/>
      <c r="AI119" s="61"/>
      <c r="AJ119" s="61"/>
      <c r="AK119" s="62"/>
    </row>
    <row r="120" spans="1:37">
      <c r="A120" s="8" t="s">
        <v>106</v>
      </c>
      <c r="B120" s="17"/>
      <c r="C120" s="17"/>
      <c r="D120" s="60"/>
      <c r="E120" s="60"/>
      <c r="F120" s="61"/>
      <c r="G120" s="61"/>
      <c r="H120" s="61"/>
      <c r="I120" s="61"/>
      <c r="J120" s="61"/>
      <c r="K120" s="61"/>
      <c r="L120" s="61"/>
      <c r="M120" s="61"/>
      <c r="N120" s="61"/>
      <c r="O120" s="60"/>
      <c r="P120" s="61"/>
      <c r="Q120" s="62"/>
      <c r="R120" s="61"/>
      <c r="S120" s="61"/>
      <c r="T120" s="60"/>
      <c r="U120" s="62"/>
      <c r="V120" s="17"/>
      <c r="W120" s="17"/>
      <c r="X120" s="60"/>
      <c r="Y120" s="61"/>
      <c r="Z120" s="61"/>
      <c r="AA120" s="61"/>
      <c r="AB120" s="62"/>
      <c r="AC120" s="17"/>
      <c r="AD120" s="17"/>
      <c r="AE120" s="61"/>
      <c r="AF120" s="61"/>
      <c r="AG120" s="17"/>
      <c r="AH120" s="17"/>
      <c r="AI120" s="61"/>
      <c r="AJ120" s="61"/>
      <c r="AK120" s="62"/>
    </row>
    <row r="121" spans="1:37">
      <c r="A121" s="5" t="s">
        <v>100</v>
      </c>
      <c r="B121" s="17"/>
      <c r="C121" s="17"/>
      <c r="D121" s="60"/>
      <c r="E121" s="60"/>
      <c r="F121" s="61"/>
      <c r="G121" s="61"/>
      <c r="H121" s="61"/>
      <c r="I121" s="61"/>
      <c r="J121" s="61"/>
      <c r="K121" s="61"/>
      <c r="L121" s="61"/>
      <c r="M121" s="61"/>
      <c r="N121" s="61"/>
      <c r="O121" s="60"/>
      <c r="P121" s="61"/>
      <c r="Q121" s="62"/>
      <c r="R121" s="61"/>
      <c r="S121" s="61"/>
      <c r="T121" s="60"/>
      <c r="U121" s="62"/>
      <c r="V121" s="17"/>
      <c r="W121" s="17"/>
      <c r="X121" s="60"/>
      <c r="Y121" s="61"/>
      <c r="Z121" s="61"/>
      <c r="AA121" s="61"/>
      <c r="AB121" s="62"/>
      <c r="AC121" s="17"/>
      <c r="AD121" s="17"/>
      <c r="AE121" s="61"/>
      <c r="AF121" s="61"/>
      <c r="AG121" s="17"/>
      <c r="AH121" s="17"/>
      <c r="AI121" s="61"/>
      <c r="AJ121" s="61"/>
      <c r="AK121" s="62"/>
    </row>
    <row r="122" spans="1:37">
      <c r="A122" s="5" t="s">
        <v>101</v>
      </c>
      <c r="B122" s="17">
        <v>75</v>
      </c>
      <c r="C122" s="17">
        <v>280</v>
      </c>
      <c r="D122" s="60"/>
      <c r="E122" s="60"/>
      <c r="F122" s="61">
        <v>130</v>
      </c>
      <c r="G122" s="61"/>
      <c r="H122" s="61"/>
      <c r="I122" s="61"/>
      <c r="J122" s="61"/>
      <c r="K122" s="61"/>
      <c r="L122" s="61"/>
      <c r="M122" s="61"/>
      <c r="N122" s="61"/>
      <c r="O122" s="60"/>
      <c r="P122" s="61"/>
      <c r="Q122" s="62"/>
      <c r="R122" s="61"/>
      <c r="S122" s="61"/>
      <c r="T122" s="60"/>
      <c r="U122" s="62"/>
      <c r="V122" s="17">
        <v>232</v>
      </c>
      <c r="W122" s="17"/>
      <c r="X122" s="60"/>
      <c r="Y122" s="61"/>
      <c r="Z122" s="61"/>
      <c r="AA122" s="61"/>
      <c r="AB122" s="62"/>
      <c r="AC122" s="17"/>
      <c r="AD122" s="17"/>
      <c r="AE122" s="61"/>
      <c r="AF122" s="61"/>
      <c r="AG122" s="17">
        <v>120</v>
      </c>
      <c r="AH122" s="17"/>
      <c r="AI122" s="61"/>
      <c r="AJ122" s="61"/>
      <c r="AK122" s="62"/>
    </row>
    <row r="123" spans="1:37">
      <c r="A123" s="5" t="s">
        <v>102</v>
      </c>
      <c r="B123" s="17"/>
      <c r="C123" s="17"/>
      <c r="D123" s="60"/>
      <c r="E123" s="60"/>
      <c r="F123" s="61"/>
      <c r="G123" s="61"/>
      <c r="H123" s="61"/>
      <c r="I123" s="61"/>
      <c r="J123" s="61"/>
      <c r="K123" s="61"/>
      <c r="L123" s="61"/>
      <c r="M123" s="61"/>
      <c r="N123" s="61"/>
      <c r="O123" s="60"/>
      <c r="P123" s="61"/>
      <c r="Q123" s="62"/>
      <c r="R123" s="61"/>
      <c r="S123" s="61"/>
      <c r="T123" s="60"/>
      <c r="U123" s="62"/>
      <c r="V123" s="17"/>
      <c r="W123" s="17"/>
      <c r="X123" s="60"/>
      <c r="Y123" s="61"/>
      <c r="Z123" s="61"/>
      <c r="AA123" s="61"/>
      <c r="AB123" s="62"/>
      <c r="AC123" s="17"/>
      <c r="AD123" s="17"/>
      <c r="AE123" s="61"/>
      <c r="AF123" s="61"/>
      <c r="AG123" s="17"/>
      <c r="AH123" s="17"/>
      <c r="AI123" s="61"/>
      <c r="AJ123" s="61"/>
      <c r="AK123" s="62"/>
    </row>
    <row r="124" spans="1:37">
      <c r="A124" s="8" t="s">
        <v>172</v>
      </c>
      <c r="B124" s="17"/>
      <c r="C124" s="17"/>
      <c r="D124" s="60"/>
      <c r="E124" s="60"/>
      <c r="F124" s="61"/>
      <c r="G124" s="61"/>
      <c r="H124" s="61"/>
      <c r="I124" s="61"/>
      <c r="J124" s="61"/>
      <c r="K124" s="61"/>
      <c r="L124" s="61"/>
      <c r="M124" s="61"/>
      <c r="N124" s="61"/>
      <c r="O124" s="60"/>
      <c r="P124" s="61"/>
      <c r="Q124" s="62"/>
      <c r="R124" s="61"/>
      <c r="S124" s="61"/>
      <c r="T124" s="60"/>
      <c r="U124" s="62"/>
      <c r="V124" s="17"/>
      <c r="W124" s="17"/>
      <c r="X124" s="60"/>
      <c r="Y124" s="61"/>
      <c r="Z124" s="61"/>
      <c r="AA124" s="61"/>
      <c r="AB124" s="62"/>
      <c r="AC124" s="17"/>
      <c r="AD124" s="17"/>
      <c r="AE124" s="61"/>
      <c r="AF124" s="61"/>
      <c r="AG124" s="17"/>
      <c r="AH124" s="17"/>
      <c r="AI124" s="61"/>
      <c r="AJ124" s="61"/>
      <c r="AK124" s="62"/>
    </row>
    <row r="125" spans="1:37">
      <c r="A125" s="5" t="s">
        <v>100</v>
      </c>
      <c r="B125" s="17"/>
      <c r="C125" s="17"/>
      <c r="D125" s="60"/>
      <c r="E125" s="60">
        <v>2</v>
      </c>
      <c r="F125" s="61"/>
      <c r="G125" s="61"/>
      <c r="H125" s="61"/>
      <c r="I125" s="61"/>
      <c r="J125" s="61"/>
      <c r="K125" s="61"/>
      <c r="L125" s="61"/>
      <c r="M125" s="61"/>
      <c r="N125" s="61"/>
      <c r="O125" s="60"/>
      <c r="P125" s="61"/>
      <c r="Q125" s="62"/>
      <c r="R125" s="61"/>
      <c r="S125" s="61"/>
      <c r="T125" s="60"/>
      <c r="U125" s="62"/>
      <c r="V125" s="17"/>
      <c r="W125" s="17"/>
      <c r="X125" s="60"/>
      <c r="Y125" s="61"/>
      <c r="Z125" s="61"/>
      <c r="AA125" s="61"/>
      <c r="AB125" s="62"/>
      <c r="AC125" s="17"/>
      <c r="AD125" s="17"/>
      <c r="AE125" s="61"/>
      <c r="AF125" s="61"/>
      <c r="AG125" s="17"/>
      <c r="AH125" s="17"/>
      <c r="AI125" s="61">
        <v>950</v>
      </c>
      <c r="AJ125" s="61">
        <v>1190</v>
      </c>
      <c r="AK125" s="62">
        <v>110</v>
      </c>
    </row>
    <row r="126" spans="1:37">
      <c r="A126" s="5" t="s">
        <v>101</v>
      </c>
      <c r="B126" s="17">
        <v>145</v>
      </c>
      <c r="C126" s="17">
        <v>400</v>
      </c>
      <c r="D126" s="60"/>
      <c r="E126" s="60">
        <v>572</v>
      </c>
      <c r="F126" s="61">
        <v>224</v>
      </c>
      <c r="G126" s="61"/>
      <c r="H126" s="61"/>
      <c r="I126" s="61"/>
      <c r="J126" s="61"/>
      <c r="K126" s="61"/>
      <c r="L126" s="61"/>
      <c r="M126" s="61"/>
      <c r="N126" s="61"/>
      <c r="O126" s="60"/>
      <c r="P126" s="61"/>
      <c r="Q126" s="62"/>
      <c r="R126" s="61"/>
      <c r="S126" s="61"/>
      <c r="T126" s="60"/>
      <c r="U126" s="62"/>
      <c r="V126" s="17"/>
      <c r="W126" s="17"/>
      <c r="X126" s="60"/>
      <c r="Y126" s="61"/>
      <c r="Z126" s="61"/>
      <c r="AA126" s="61"/>
      <c r="AB126" s="62"/>
      <c r="AC126" s="17"/>
      <c r="AD126" s="17"/>
      <c r="AE126" s="61"/>
      <c r="AF126" s="61"/>
      <c r="AG126" s="17">
        <v>256</v>
      </c>
      <c r="AH126" s="17"/>
      <c r="AI126" s="61">
        <v>938</v>
      </c>
      <c r="AJ126" s="61">
        <v>1168</v>
      </c>
      <c r="AK126" s="62">
        <v>112</v>
      </c>
    </row>
    <row r="127" spans="1:37">
      <c r="A127" s="5" t="s">
        <v>102</v>
      </c>
      <c r="B127" s="17"/>
      <c r="C127" s="17"/>
      <c r="D127" s="60"/>
      <c r="E127" s="60"/>
      <c r="F127" s="61"/>
      <c r="G127" s="61"/>
      <c r="H127" s="61"/>
      <c r="I127" s="61"/>
      <c r="J127" s="61"/>
      <c r="K127" s="61"/>
      <c r="L127" s="61"/>
      <c r="M127" s="61"/>
      <c r="N127" s="61"/>
      <c r="O127" s="60"/>
      <c r="P127" s="61"/>
      <c r="Q127" s="62"/>
      <c r="R127" s="61"/>
      <c r="S127" s="61"/>
      <c r="T127" s="60"/>
      <c r="U127" s="62"/>
      <c r="V127" s="17"/>
      <c r="W127" s="17"/>
      <c r="X127" s="60"/>
      <c r="Y127" s="61"/>
      <c r="Z127" s="61"/>
      <c r="AA127" s="61"/>
      <c r="AB127" s="62"/>
      <c r="AC127" s="17"/>
      <c r="AD127" s="17"/>
      <c r="AE127" s="61"/>
      <c r="AF127" s="61"/>
      <c r="AG127" s="17"/>
      <c r="AH127" s="17"/>
      <c r="AI127" s="61">
        <v>22</v>
      </c>
      <c r="AJ127" s="61">
        <v>22</v>
      </c>
      <c r="AK127" s="62"/>
    </row>
    <row r="128" spans="1:37">
      <c r="A128" s="3" t="s">
        <v>107</v>
      </c>
      <c r="B128" s="17"/>
      <c r="C128" s="17"/>
      <c r="D128" s="60"/>
      <c r="E128" s="60"/>
      <c r="F128" s="61"/>
      <c r="G128" s="61"/>
      <c r="H128" s="61"/>
      <c r="I128" s="61"/>
      <c r="J128" s="61"/>
      <c r="K128" s="61"/>
      <c r="L128" s="61"/>
      <c r="M128" s="61"/>
      <c r="N128" s="61"/>
      <c r="O128" s="60"/>
      <c r="P128" s="61"/>
      <c r="Q128" s="62"/>
      <c r="R128" s="61"/>
      <c r="S128" s="61"/>
      <c r="T128" s="60"/>
      <c r="U128" s="62"/>
      <c r="V128" s="17"/>
      <c r="W128" s="17"/>
      <c r="X128" s="60"/>
      <c r="Y128" s="61"/>
      <c r="Z128" s="61"/>
      <c r="AA128" s="61"/>
      <c r="AB128" s="62"/>
      <c r="AC128" s="17"/>
      <c r="AD128" s="17"/>
      <c r="AE128" s="61"/>
      <c r="AF128" s="61"/>
      <c r="AG128" s="17"/>
      <c r="AH128" s="17"/>
      <c r="AI128" s="61"/>
      <c r="AJ128" s="61"/>
      <c r="AK128" s="62"/>
    </row>
    <row r="129" spans="1:37">
      <c r="A129" s="5" t="s">
        <v>100</v>
      </c>
      <c r="B129" s="17"/>
      <c r="C129" s="17"/>
      <c r="D129" s="60"/>
      <c r="E129" s="60"/>
      <c r="F129" s="61"/>
      <c r="G129" s="61"/>
      <c r="H129" s="61"/>
      <c r="I129" s="61"/>
      <c r="J129" s="61"/>
      <c r="K129" s="61"/>
      <c r="L129" s="61"/>
      <c r="M129" s="61"/>
      <c r="N129" s="61"/>
      <c r="O129" s="60">
        <v>48</v>
      </c>
      <c r="P129" s="61"/>
      <c r="Q129" s="62"/>
      <c r="R129" s="61"/>
      <c r="S129" s="61"/>
      <c r="T129" s="60"/>
      <c r="U129" s="62"/>
      <c r="V129" s="17"/>
      <c r="W129" s="17"/>
      <c r="X129" s="60"/>
      <c r="Y129" s="61"/>
      <c r="Z129" s="61"/>
      <c r="AA129" s="61"/>
      <c r="AB129" s="62"/>
      <c r="AC129" s="17"/>
      <c r="AD129" s="17"/>
      <c r="AE129" s="61"/>
      <c r="AF129" s="61"/>
      <c r="AG129" s="17">
        <v>34</v>
      </c>
      <c r="AH129" s="17"/>
      <c r="AI129" s="61"/>
      <c r="AJ129" s="61"/>
      <c r="AK129" s="62"/>
    </row>
    <row r="130" spans="1:37">
      <c r="A130" s="5" t="s">
        <v>101</v>
      </c>
      <c r="B130" s="17">
        <v>9</v>
      </c>
      <c r="C130" s="17">
        <v>12</v>
      </c>
      <c r="D130" s="60"/>
      <c r="E130" s="60"/>
      <c r="F130" s="61">
        <v>10</v>
      </c>
      <c r="G130" s="61"/>
      <c r="H130" s="61"/>
      <c r="I130" s="61"/>
      <c r="J130" s="61"/>
      <c r="K130" s="61"/>
      <c r="L130" s="61"/>
      <c r="M130" s="61"/>
      <c r="N130" s="61"/>
      <c r="O130" s="60"/>
      <c r="P130" s="61"/>
      <c r="Q130" s="62"/>
      <c r="R130" s="61"/>
      <c r="S130" s="61"/>
      <c r="T130" s="60"/>
      <c r="U130" s="62"/>
      <c r="V130" s="17"/>
      <c r="W130" s="17"/>
      <c r="X130" s="60"/>
      <c r="Y130" s="61"/>
      <c r="Z130" s="61"/>
      <c r="AA130" s="61"/>
      <c r="AB130" s="62"/>
      <c r="AC130" s="17"/>
      <c r="AD130" s="17"/>
      <c r="AE130" s="61"/>
      <c r="AF130" s="61"/>
      <c r="AG130" s="17"/>
      <c r="AH130" s="17"/>
      <c r="AI130" s="61"/>
      <c r="AJ130" s="61"/>
      <c r="AK130" s="62"/>
    </row>
    <row r="131" spans="1:37">
      <c r="A131" s="5" t="s">
        <v>102</v>
      </c>
      <c r="B131" s="17"/>
      <c r="C131" s="17"/>
      <c r="D131" s="60"/>
      <c r="E131" s="60"/>
      <c r="F131" s="61"/>
      <c r="G131" s="61"/>
      <c r="H131" s="61"/>
      <c r="I131" s="61"/>
      <c r="J131" s="61"/>
      <c r="K131" s="61"/>
      <c r="L131" s="61"/>
      <c r="M131" s="61"/>
      <c r="N131" s="61"/>
      <c r="O131" s="60"/>
      <c r="P131" s="61"/>
      <c r="Q131" s="62"/>
      <c r="R131" s="61"/>
      <c r="S131" s="61"/>
      <c r="T131" s="60"/>
      <c r="U131" s="62"/>
      <c r="V131" s="17"/>
      <c r="W131" s="17"/>
      <c r="X131" s="60"/>
      <c r="Y131" s="61"/>
      <c r="Z131" s="61"/>
      <c r="AA131" s="61"/>
      <c r="AB131" s="62"/>
      <c r="AC131" s="17"/>
      <c r="AD131" s="17"/>
      <c r="AE131" s="61"/>
      <c r="AF131" s="61"/>
      <c r="AG131" s="17"/>
      <c r="AH131" s="17"/>
      <c r="AI131" s="61"/>
      <c r="AJ131" s="61"/>
      <c r="AK131" s="62"/>
    </row>
    <row r="132" spans="1:37">
      <c r="A132" s="9" t="s">
        <v>108</v>
      </c>
      <c r="B132" s="17"/>
      <c r="C132" s="17"/>
      <c r="D132" s="60"/>
      <c r="E132" s="60"/>
      <c r="F132" s="61"/>
      <c r="G132" s="61"/>
      <c r="H132" s="61"/>
      <c r="I132" s="61"/>
      <c r="J132" s="61"/>
      <c r="K132" s="61"/>
      <c r="L132" s="61"/>
      <c r="M132" s="61"/>
      <c r="N132" s="61"/>
      <c r="O132" s="60"/>
      <c r="P132" s="61"/>
      <c r="Q132" s="62"/>
      <c r="R132" s="61"/>
      <c r="S132" s="61"/>
      <c r="T132" s="60"/>
      <c r="U132" s="62"/>
      <c r="V132" s="17"/>
      <c r="W132" s="17"/>
      <c r="X132" s="60"/>
      <c r="Y132" s="61"/>
      <c r="Z132" s="61"/>
      <c r="AA132" s="61"/>
      <c r="AB132" s="62"/>
      <c r="AC132" s="17"/>
      <c r="AD132" s="17"/>
      <c r="AE132" s="61"/>
      <c r="AF132" s="61"/>
      <c r="AG132" s="17"/>
      <c r="AH132" s="17"/>
      <c r="AI132" s="61"/>
      <c r="AJ132" s="61"/>
      <c r="AK132" s="62"/>
    </row>
    <row r="133" spans="1:37">
      <c r="A133" s="5" t="s">
        <v>109</v>
      </c>
      <c r="B133" s="17"/>
      <c r="C133" s="17"/>
      <c r="D133" s="60"/>
      <c r="E133" s="60"/>
      <c r="F133" s="61"/>
      <c r="G133" s="61"/>
      <c r="H133" s="61"/>
      <c r="I133" s="61"/>
      <c r="J133" s="61"/>
      <c r="K133" s="61"/>
      <c r="L133" s="61"/>
      <c r="M133" s="61"/>
      <c r="N133" s="61"/>
      <c r="O133" s="60"/>
      <c r="P133" s="61"/>
      <c r="Q133" s="62"/>
      <c r="R133" s="61"/>
      <c r="S133" s="61"/>
      <c r="T133" s="60"/>
      <c r="U133" s="62"/>
      <c r="V133" s="17"/>
      <c r="W133" s="17"/>
      <c r="X133" s="60"/>
      <c r="Y133" s="61"/>
      <c r="Z133" s="61"/>
      <c r="AA133" s="61"/>
      <c r="AB133" s="62"/>
      <c r="AC133" s="17"/>
      <c r="AD133" s="17"/>
      <c r="AE133" s="61"/>
      <c r="AF133" s="61"/>
      <c r="AG133" s="17"/>
      <c r="AH133" s="17"/>
      <c r="AI133" s="61"/>
      <c r="AJ133" s="61"/>
      <c r="AK133" s="62"/>
    </row>
    <row r="134" spans="1:37">
      <c r="A134" s="5" t="s">
        <v>110</v>
      </c>
      <c r="B134" s="17"/>
      <c r="C134" s="17"/>
      <c r="D134" s="60"/>
      <c r="E134" s="60"/>
      <c r="F134" s="61"/>
      <c r="G134" s="61"/>
      <c r="H134" s="61"/>
      <c r="I134" s="61"/>
      <c r="J134" s="61">
        <v>1</v>
      </c>
      <c r="K134" s="61"/>
      <c r="L134" s="61"/>
      <c r="M134" s="61"/>
      <c r="N134" s="61"/>
      <c r="O134" s="60"/>
      <c r="P134" s="61"/>
      <c r="Q134" s="62"/>
      <c r="R134" s="61"/>
      <c r="S134" s="61"/>
      <c r="T134" s="60"/>
      <c r="U134" s="62"/>
      <c r="V134" s="17"/>
      <c r="W134" s="17"/>
      <c r="X134" s="60"/>
      <c r="Y134" s="61">
        <v>6.57</v>
      </c>
      <c r="Z134" s="61">
        <v>35.33</v>
      </c>
      <c r="AA134" s="61">
        <v>1.1599999999999999</v>
      </c>
      <c r="AB134" s="62">
        <v>15.9</v>
      </c>
      <c r="AC134" s="17"/>
      <c r="AD134" s="17">
        <v>3</v>
      </c>
      <c r="AE134" s="61"/>
      <c r="AF134" s="61"/>
      <c r="AG134" s="17"/>
      <c r="AH134" s="17"/>
      <c r="AI134" s="61"/>
      <c r="AJ134" s="61"/>
      <c r="AK134" s="62"/>
    </row>
    <row r="135" spans="1:37">
      <c r="A135" s="5" t="s">
        <v>111</v>
      </c>
      <c r="B135" s="17"/>
      <c r="C135" s="17"/>
      <c r="D135" s="60"/>
      <c r="E135" s="60">
        <v>2</v>
      </c>
      <c r="F135" s="61">
        <v>5</v>
      </c>
      <c r="G135" s="61">
        <v>3</v>
      </c>
      <c r="H135" s="61">
        <v>3</v>
      </c>
      <c r="I135" s="61">
        <v>3</v>
      </c>
      <c r="J135" s="61"/>
      <c r="K135" s="61">
        <v>3</v>
      </c>
      <c r="L135" s="61">
        <v>18</v>
      </c>
      <c r="M135" s="61">
        <v>14</v>
      </c>
      <c r="N135" s="61">
        <v>2</v>
      </c>
      <c r="O135" s="60">
        <v>2</v>
      </c>
      <c r="P135" s="61">
        <v>1</v>
      </c>
      <c r="Q135" s="62">
        <v>1</v>
      </c>
      <c r="R135" s="61">
        <v>22</v>
      </c>
      <c r="S135" s="61">
        <v>23</v>
      </c>
      <c r="T135" s="60">
        <v>6</v>
      </c>
      <c r="U135" s="62">
        <v>11</v>
      </c>
      <c r="V135" s="17">
        <v>1</v>
      </c>
      <c r="W135" s="17">
        <v>12</v>
      </c>
      <c r="X135" s="60">
        <v>3.44</v>
      </c>
      <c r="Y135" s="61">
        <v>6.57</v>
      </c>
      <c r="Z135" s="61">
        <v>35.299999999999997</v>
      </c>
      <c r="AA135" s="61">
        <v>1.1599999999999999</v>
      </c>
      <c r="AB135" s="62">
        <v>15.9</v>
      </c>
      <c r="AC135" s="17"/>
      <c r="AD135" s="17">
        <v>1</v>
      </c>
      <c r="AE135" s="61">
        <v>4</v>
      </c>
      <c r="AF135" s="61">
        <v>6</v>
      </c>
      <c r="AG135" s="17">
        <v>4</v>
      </c>
      <c r="AH135" s="17"/>
      <c r="AI135" s="61">
        <v>4</v>
      </c>
      <c r="AJ135" s="61">
        <v>3</v>
      </c>
      <c r="AK135" s="62">
        <v>1</v>
      </c>
    </row>
    <row r="136" spans="1:37">
      <c r="A136" s="5" t="s">
        <v>37</v>
      </c>
      <c r="B136" s="17">
        <v>69</v>
      </c>
      <c r="C136" s="17">
        <v>71</v>
      </c>
      <c r="D136" s="60"/>
      <c r="E136" s="60"/>
      <c r="F136" s="61"/>
      <c r="G136" s="61"/>
      <c r="H136" s="61"/>
      <c r="I136" s="61">
        <v>9</v>
      </c>
      <c r="J136" s="61"/>
      <c r="K136" s="61"/>
      <c r="L136" s="61"/>
      <c r="M136" s="61"/>
      <c r="N136" s="61"/>
      <c r="O136" s="60"/>
      <c r="P136" s="61"/>
      <c r="Q136" s="62"/>
      <c r="R136" s="61">
        <v>1</v>
      </c>
      <c r="S136" s="61">
        <v>2</v>
      </c>
      <c r="T136" s="60">
        <v>4</v>
      </c>
      <c r="U136" s="62">
        <v>1</v>
      </c>
      <c r="V136" s="17"/>
      <c r="W136" s="17"/>
      <c r="X136" s="60"/>
      <c r="Y136" s="61">
        <v>1</v>
      </c>
      <c r="Z136" s="61">
        <v>9</v>
      </c>
      <c r="AA136" s="61">
        <v>1</v>
      </c>
      <c r="AB136" s="62"/>
      <c r="AC136" s="17"/>
      <c r="AD136" s="17"/>
      <c r="AE136" s="61"/>
      <c r="AF136" s="61"/>
      <c r="AG136" s="17"/>
      <c r="AH136" s="17"/>
      <c r="AI136" s="61"/>
      <c r="AJ136" s="61"/>
      <c r="AK136" s="62"/>
    </row>
    <row r="137" spans="1:37">
      <c r="A137" s="9" t="s">
        <v>112</v>
      </c>
      <c r="B137" s="17"/>
      <c r="C137" s="17"/>
      <c r="D137" s="60"/>
      <c r="E137" s="60"/>
      <c r="F137" s="61"/>
      <c r="G137" s="61"/>
      <c r="H137" s="61"/>
      <c r="I137" s="61"/>
      <c r="J137" s="61"/>
      <c r="K137" s="61"/>
      <c r="L137" s="61"/>
      <c r="M137" s="61"/>
      <c r="N137" s="61"/>
      <c r="O137" s="60"/>
      <c r="P137" s="61"/>
      <c r="Q137" s="62"/>
      <c r="R137" s="61"/>
      <c r="S137" s="61"/>
      <c r="T137" s="60"/>
      <c r="U137" s="62"/>
      <c r="V137" s="17"/>
      <c r="W137" s="17"/>
      <c r="X137" s="60"/>
      <c r="Y137" s="61"/>
      <c r="Z137" s="61"/>
      <c r="AA137" s="61"/>
      <c r="AB137" s="62"/>
      <c r="AC137" s="17"/>
      <c r="AD137" s="17"/>
      <c r="AE137" s="61"/>
      <c r="AF137" s="61"/>
      <c r="AG137" s="17"/>
      <c r="AH137" s="17"/>
      <c r="AI137" s="61"/>
      <c r="AJ137" s="61"/>
      <c r="AK137" s="62"/>
    </row>
    <row r="138" spans="1:37">
      <c r="A138" s="5" t="s">
        <v>113</v>
      </c>
      <c r="B138" s="17"/>
      <c r="C138" s="17"/>
      <c r="D138" s="60"/>
      <c r="E138" s="60"/>
      <c r="F138" s="61"/>
      <c r="G138" s="61"/>
      <c r="H138" s="61"/>
      <c r="I138" s="61"/>
      <c r="J138" s="61"/>
      <c r="K138" s="61"/>
      <c r="L138" s="61"/>
      <c r="M138" s="61"/>
      <c r="N138" s="61"/>
      <c r="O138" s="60"/>
      <c r="P138" s="61"/>
      <c r="Q138" s="62"/>
      <c r="R138" s="61">
        <v>1</v>
      </c>
      <c r="S138" s="61"/>
      <c r="T138" s="60"/>
      <c r="U138" s="62"/>
      <c r="V138" s="17"/>
      <c r="W138" s="17">
        <v>1</v>
      </c>
      <c r="X138" s="60">
        <v>1</v>
      </c>
      <c r="Y138" s="61"/>
      <c r="Z138" s="61"/>
      <c r="AA138" s="61"/>
      <c r="AB138" s="62">
        <v>1</v>
      </c>
      <c r="AC138" s="17"/>
      <c r="AD138" s="17"/>
      <c r="AE138" s="61"/>
      <c r="AF138" s="61"/>
      <c r="AG138" s="17">
        <v>1</v>
      </c>
      <c r="AH138" s="17"/>
      <c r="AI138" s="61"/>
      <c r="AJ138" s="61"/>
      <c r="AK138" s="62"/>
    </row>
    <row r="139" spans="1:37">
      <c r="A139" s="5" t="s">
        <v>114</v>
      </c>
      <c r="B139" s="17"/>
      <c r="C139" s="17"/>
      <c r="D139" s="60"/>
      <c r="E139" s="60"/>
      <c r="F139" s="61"/>
      <c r="G139" s="61"/>
      <c r="H139" s="61"/>
      <c r="I139" s="61"/>
      <c r="J139" s="61"/>
      <c r="K139" s="61"/>
      <c r="L139" s="61"/>
      <c r="M139" s="61"/>
      <c r="N139" s="61"/>
      <c r="O139" s="60"/>
      <c r="P139" s="61"/>
      <c r="Q139" s="62"/>
      <c r="R139" s="61"/>
      <c r="S139" s="61"/>
      <c r="T139" s="60">
        <v>1</v>
      </c>
      <c r="U139" s="62">
        <v>1</v>
      </c>
      <c r="V139" s="17"/>
      <c r="W139" s="17"/>
      <c r="X139" s="60"/>
      <c r="Y139" s="61">
        <v>1</v>
      </c>
      <c r="Z139" s="61">
        <v>1</v>
      </c>
      <c r="AA139" s="61">
        <v>1</v>
      </c>
      <c r="AB139" s="62"/>
      <c r="AC139" s="17"/>
      <c r="AD139" s="17"/>
      <c r="AE139" s="61"/>
      <c r="AF139" s="61"/>
      <c r="AG139" s="17"/>
      <c r="AH139" s="17"/>
      <c r="AI139" s="61"/>
      <c r="AJ139" s="61"/>
      <c r="AK139" s="62"/>
    </row>
    <row r="140" spans="1:37">
      <c r="A140" s="5" t="s">
        <v>115</v>
      </c>
      <c r="B140" s="17">
        <v>1</v>
      </c>
      <c r="C140" s="17">
        <v>1</v>
      </c>
      <c r="D140" s="60"/>
      <c r="E140" s="60">
        <v>1</v>
      </c>
      <c r="F140" s="61">
        <v>1</v>
      </c>
      <c r="G140" s="61"/>
      <c r="H140" s="61">
        <v>1</v>
      </c>
      <c r="I140" s="61"/>
      <c r="J140" s="61"/>
      <c r="K140" s="61"/>
      <c r="L140" s="61"/>
      <c r="M140" s="61"/>
      <c r="N140" s="61"/>
      <c r="O140" s="60">
        <v>1</v>
      </c>
      <c r="P140" s="61">
        <v>1</v>
      </c>
      <c r="Q140" s="62">
        <v>1</v>
      </c>
      <c r="R140" s="61"/>
      <c r="S140" s="61"/>
      <c r="T140" s="60"/>
      <c r="U140" s="62"/>
      <c r="V140" s="17">
        <v>1</v>
      </c>
      <c r="W140" s="17"/>
      <c r="X140" s="60"/>
      <c r="Y140" s="61"/>
      <c r="Z140" s="61"/>
      <c r="AA140" s="61"/>
      <c r="AB140" s="62"/>
      <c r="AC140" s="17"/>
      <c r="AD140" s="17">
        <v>1</v>
      </c>
      <c r="AE140" s="61"/>
      <c r="AF140" s="61">
        <v>1</v>
      </c>
      <c r="AG140" s="17">
        <v>1</v>
      </c>
      <c r="AH140" s="17">
        <v>1</v>
      </c>
      <c r="AI140" s="61"/>
      <c r="AJ140" s="61"/>
      <c r="AK140" s="62">
        <v>1</v>
      </c>
    </row>
    <row r="141" spans="1:37">
      <c r="A141" s="5" t="s">
        <v>116</v>
      </c>
      <c r="B141" s="17"/>
      <c r="C141" s="17"/>
      <c r="D141" s="60"/>
      <c r="E141" s="60">
        <v>1</v>
      </c>
      <c r="F141" s="61"/>
      <c r="G141" s="61"/>
      <c r="H141" s="61"/>
      <c r="I141" s="61">
        <v>1</v>
      </c>
      <c r="J141" s="61">
        <v>1</v>
      </c>
      <c r="K141" s="61"/>
      <c r="L141" s="61"/>
      <c r="M141" s="61"/>
      <c r="N141" s="61">
        <v>1</v>
      </c>
      <c r="O141" s="60"/>
      <c r="P141" s="61"/>
      <c r="Q141" s="62"/>
      <c r="R141" s="61"/>
      <c r="S141" s="61">
        <v>1</v>
      </c>
      <c r="T141" s="60"/>
      <c r="U141" s="62"/>
      <c r="V141" s="17"/>
      <c r="W141" s="17"/>
      <c r="X141" s="60"/>
      <c r="Y141" s="61"/>
      <c r="Z141" s="61"/>
      <c r="AA141" s="61"/>
      <c r="AB141" s="62"/>
      <c r="AC141" s="17"/>
      <c r="AD141" s="17"/>
      <c r="AE141" s="61"/>
      <c r="AF141" s="61"/>
      <c r="AG141" s="17"/>
      <c r="AH141" s="17"/>
      <c r="AI141" s="61">
        <v>1</v>
      </c>
      <c r="AJ141" s="61">
        <v>1</v>
      </c>
      <c r="AK141" s="62">
        <v>1</v>
      </c>
    </row>
    <row r="142" spans="1:37">
      <c r="A142" s="5" t="s">
        <v>86</v>
      </c>
      <c r="B142" s="17">
        <v>1</v>
      </c>
      <c r="C142" s="17">
        <v>1</v>
      </c>
      <c r="D142" s="60"/>
      <c r="E142" s="60"/>
      <c r="F142" s="61">
        <v>1</v>
      </c>
      <c r="G142" s="61">
        <v>1</v>
      </c>
      <c r="H142" s="61"/>
      <c r="I142" s="61"/>
      <c r="J142" s="61"/>
      <c r="K142" s="61">
        <v>1</v>
      </c>
      <c r="L142" s="61">
        <v>1</v>
      </c>
      <c r="M142" s="61">
        <v>1</v>
      </c>
      <c r="N142" s="61"/>
      <c r="O142" s="60"/>
      <c r="P142" s="61"/>
      <c r="Q142" s="62"/>
      <c r="R142" s="61"/>
      <c r="S142" s="61"/>
      <c r="T142" s="60"/>
      <c r="U142" s="62"/>
      <c r="V142" s="17"/>
      <c r="W142" s="17"/>
      <c r="X142" s="60"/>
      <c r="Y142" s="61"/>
      <c r="Z142" s="61"/>
      <c r="AA142" s="61"/>
      <c r="AB142" s="62">
        <v>1</v>
      </c>
      <c r="AC142" s="17"/>
      <c r="AD142" s="17"/>
      <c r="AE142" s="61"/>
      <c r="AF142" s="61"/>
      <c r="AG142" s="17"/>
      <c r="AH142" s="17"/>
      <c r="AI142" s="61">
        <v>1</v>
      </c>
      <c r="AJ142" s="61"/>
      <c r="AK142" s="62">
        <v>1</v>
      </c>
    </row>
    <row r="143" spans="1:37">
      <c r="A143" s="9" t="s">
        <v>117</v>
      </c>
      <c r="B143" s="17"/>
      <c r="C143" s="17"/>
      <c r="D143" s="60"/>
      <c r="E143" s="60"/>
      <c r="F143" s="61"/>
      <c r="G143" s="61"/>
      <c r="H143" s="61"/>
      <c r="I143" s="61"/>
      <c r="J143" s="61"/>
      <c r="K143" s="61"/>
      <c r="L143" s="61"/>
      <c r="M143" s="61"/>
      <c r="N143" s="61"/>
      <c r="O143" s="60"/>
      <c r="P143" s="61"/>
      <c r="Q143" s="62"/>
      <c r="R143" s="61"/>
      <c r="S143" s="61"/>
      <c r="T143" s="60"/>
      <c r="U143" s="62"/>
      <c r="V143" s="17"/>
      <c r="W143" s="17"/>
      <c r="X143" s="60"/>
      <c r="Y143" s="61"/>
      <c r="Z143" s="61"/>
      <c r="AA143" s="61"/>
      <c r="AB143" s="62"/>
      <c r="AC143" s="17"/>
      <c r="AD143" s="17"/>
      <c r="AE143" s="61"/>
      <c r="AF143" s="61"/>
      <c r="AG143" s="17"/>
      <c r="AH143" s="17"/>
      <c r="AI143" s="61"/>
      <c r="AJ143" s="61"/>
      <c r="AK143" s="62"/>
    </row>
    <row r="144" spans="1:37">
      <c r="A144" s="5" t="s">
        <v>96</v>
      </c>
      <c r="B144" s="17">
        <v>1</v>
      </c>
      <c r="C144" s="17">
        <v>1</v>
      </c>
      <c r="D144" s="60"/>
      <c r="E144" s="60"/>
      <c r="F144" s="61">
        <v>1</v>
      </c>
      <c r="G144" s="61">
        <v>1</v>
      </c>
      <c r="H144" s="61">
        <v>1</v>
      </c>
      <c r="I144" s="61">
        <v>1</v>
      </c>
      <c r="J144" s="61"/>
      <c r="K144" s="61">
        <v>1</v>
      </c>
      <c r="L144" s="61">
        <v>1</v>
      </c>
      <c r="M144" s="61">
        <v>1</v>
      </c>
      <c r="N144" s="61">
        <v>1</v>
      </c>
      <c r="O144" s="60"/>
      <c r="P144" s="61"/>
      <c r="Q144" s="62"/>
      <c r="R144" s="61">
        <v>1</v>
      </c>
      <c r="S144" s="61">
        <v>1</v>
      </c>
      <c r="T144" s="60">
        <v>1</v>
      </c>
      <c r="U144" s="62"/>
      <c r="V144" s="17">
        <v>1</v>
      </c>
      <c r="W144" s="17">
        <v>1</v>
      </c>
      <c r="X144" s="60">
        <v>1</v>
      </c>
      <c r="Y144" s="61">
        <v>1</v>
      </c>
      <c r="Z144" s="61">
        <v>1</v>
      </c>
      <c r="AA144" s="61">
        <v>1</v>
      </c>
      <c r="AB144" s="62">
        <v>1</v>
      </c>
      <c r="AC144" s="17"/>
      <c r="AD144" s="17"/>
      <c r="AE144" s="61"/>
      <c r="AF144" s="61">
        <v>1</v>
      </c>
      <c r="AG144" s="17">
        <v>1</v>
      </c>
      <c r="AH144" s="17">
        <v>1</v>
      </c>
      <c r="AI144" s="61">
        <v>1</v>
      </c>
      <c r="AJ144" s="61">
        <v>1</v>
      </c>
      <c r="AK144" s="62">
        <v>1</v>
      </c>
    </row>
    <row r="145" spans="1:37">
      <c r="A145" s="5" t="s">
        <v>97</v>
      </c>
      <c r="B145" s="17"/>
      <c r="C145" s="17"/>
      <c r="D145" s="60"/>
      <c r="E145" s="60">
        <v>1</v>
      </c>
      <c r="F145" s="61"/>
      <c r="G145" s="61"/>
      <c r="H145" s="61"/>
      <c r="I145" s="61"/>
      <c r="J145" s="61">
        <v>1</v>
      </c>
      <c r="K145" s="61"/>
      <c r="L145" s="61"/>
      <c r="M145" s="61"/>
      <c r="N145" s="61"/>
      <c r="O145" s="60">
        <v>1</v>
      </c>
      <c r="P145" s="61">
        <v>1</v>
      </c>
      <c r="Q145" s="62">
        <v>1</v>
      </c>
      <c r="R145" s="61"/>
      <c r="S145" s="61"/>
      <c r="T145" s="60"/>
      <c r="U145" s="62">
        <v>1</v>
      </c>
      <c r="V145" s="17"/>
      <c r="W145" s="17"/>
      <c r="X145" s="60"/>
      <c r="Y145" s="61"/>
      <c r="Z145" s="61"/>
      <c r="AA145" s="61"/>
      <c r="AB145" s="62"/>
      <c r="AC145" s="17"/>
      <c r="AD145" s="17"/>
      <c r="AE145" s="61"/>
      <c r="AF145" s="61"/>
      <c r="AG145" s="17"/>
      <c r="AH145" s="17"/>
      <c r="AI145" s="61"/>
      <c r="AJ145" s="61"/>
      <c r="AK145" s="62"/>
    </row>
    <row r="146" spans="1:37">
      <c r="A146" s="5" t="s">
        <v>118</v>
      </c>
      <c r="B146" s="17"/>
      <c r="C146" s="17"/>
      <c r="D146" s="60"/>
      <c r="E146" s="60"/>
      <c r="F146" s="61"/>
      <c r="G146" s="61"/>
      <c r="H146" s="61"/>
      <c r="I146" s="61"/>
      <c r="J146" s="61"/>
      <c r="K146" s="61"/>
      <c r="L146" s="61"/>
      <c r="M146" s="61"/>
      <c r="N146" s="61"/>
      <c r="O146" s="60"/>
      <c r="P146" s="61"/>
      <c r="Q146" s="62"/>
      <c r="R146" s="61"/>
      <c r="S146" s="61"/>
      <c r="T146" s="60"/>
      <c r="U146" s="62"/>
      <c r="V146" s="17"/>
      <c r="W146" s="17"/>
      <c r="X146" s="60"/>
      <c r="Y146" s="61"/>
      <c r="Z146" s="61"/>
      <c r="AA146" s="61"/>
      <c r="AB146" s="62"/>
      <c r="AC146" s="17"/>
      <c r="AD146" s="17">
        <v>1</v>
      </c>
      <c r="AE146" s="61"/>
      <c r="AF146" s="61"/>
      <c r="AG146" s="17"/>
      <c r="AH146" s="17"/>
      <c r="AI146" s="61"/>
      <c r="AJ146" s="61"/>
      <c r="AK146" s="62"/>
    </row>
    <row r="147" spans="1:37" ht="90">
      <c r="A147" s="9" t="s">
        <v>119</v>
      </c>
      <c r="B147" s="22" t="s">
        <v>206</v>
      </c>
      <c r="C147" s="10" t="s">
        <v>207</v>
      </c>
      <c r="D147" s="60"/>
      <c r="E147" s="60"/>
      <c r="F147" s="63" t="s">
        <v>236</v>
      </c>
      <c r="G147" s="63" t="s">
        <v>238</v>
      </c>
      <c r="H147" s="63" t="s">
        <v>240</v>
      </c>
      <c r="I147" s="63" t="s">
        <v>240</v>
      </c>
      <c r="J147" s="61"/>
      <c r="K147" s="61">
        <v>1</v>
      </c>
      <c r="L147" s="61">
        <v>1</v>
      </c>
      <c r="M147" s="61">
        <v>1</v>
      </c>
      <c r="N147" s="61"/>
      <c r="O147" s="60"/>
      <c r="P147" s="61"/>
      <c r="Q147" s="62"/>
      <c r="R147" s="61">
        <v>1</v>
      </c>
      <c r="S147" s="61">
        <v>1</v>
      </c>
      <c r="T147" s="60">
        <v>1</v>
      </c>
      <c r="U147" s="62"/>
      <c r="V147" s="17">
        <v>1</v>
      </c>
      <c r="W147" s="17">
        <v>1</v>
      </c>
      <c r="X147" s="60"/>
      <c r="Y147" s="61"/>
      <c r="Z147" s="61"/>
      <c r="AA147" s="61"/>
      <c r="AB147" s="62"/>
      <c r="AC147" s="17"/>
      <c r="AD147" s="17"/>
      <c r="AE147" s="61"/>
      <c r="AF147" s="61"/>
      <c r="AG147" s="17">
        <v>1</v>
      </c>
      <c r="AH147" s="17">
        <v>1</v>
      </c>
      <c r="AI147" s="61">
        <v>1</v>
      </c>
      <c r="AJ147" s="61">
        <v>1</v>
      </c>
      <c r="AK147" s="62">
        <v>1</v>
      </c>
    </row>
    <row r="148" spans="1:37">
      <c r="A148" s="9" t="s">
        <v>141</v>
      </c>
      <c r="B148" s="17"/>
      <c r="C148" s="17"/>
      <c r="D148" s="60"/>
      <c r="E148" s="60"/>
      <c r="F148" s="61"/>
      <c r="G148" s="61"/>
      <c r="H148" s="61"/>
      <c r="I148" s="61"/>
      <c r="J148" s="61"/>
      <c r="K148" s="61"/>
      <c r="L148" s="61"/>
      <c r="M148" s="61"/>
      <c r="N148" s="61"/>
      <c r="O148" s="60"/>
      <c r="P148" s="61"/>
      <c r="Q148" s="62"/>
      <c r="R148" s="61"/>
      <c r="S148" s="61"/>
      <c r="T148" s="60"/>
      <c r="U148" s="62"/>
      <c r="V148" s="17"/>
      <c r="W148" s="17"/>
      <c r="X148" s="60"/>
      <c r="Y148" s="61"/>
      <c r="Z148" s="61"/>
      <c r="AA148" s="61"/>
      <c r="AB148" s="62"/>
      <c r="AC148" s="17"/>
      <c r="AD148" s="17"/>
      <c r="AE148" s="61"/>
      <c r="AF148" s="61"/>
      <c r="AG148" s="17"/>
      <c r="AH148" s="17"/>
      <c r="AI148" s="61"/>
      <c r="AJ148" s="61"/>
      <c r="AK148" s="62"/>
    </row>
    <row r="149" spans="1:37">
      <c r="A149" s="8" t="s">
        <v>120</v>
      </c>
      <c r="B149" s="17">
        <v>1</v>
      </c>
      <c r="C149" s="17">
        <v>1</v>
      </c>
      <c r="D149" s="60"/>
      <c r="E149" s="60">
        <v>1</v>
      </c>
      <c r="F149" s="61">
        <v>1</v>
      </c>
      <c r="G149" s="61">
        <v>1</v>
      </c>
      <c r="H149" s="61">
        <v>2</v>
      </c>
      <c r="I149" s="61">
        <v>2</v>
      </c>
      <c r="J149" s="61"/>
      <c r="K149" s="61">
        <v>1</v>
      </c>
      <c r="L149" s="61">
        <v>2</v>
      </c>
      <c r="M149" s="61">
        <v>2</v>
      </c>
      <c r="N149" s="61">
        <v>1</v>
      </c>
      <c r="O149" s="60">
        <v>2</v>
      </c>
      <c r="P149" s="61">
        <v>2</v>
      </c>
      <c r="Q149" s="62">
        <v>2</v>
      </c>
      <c r="R149" s="61">
        <v>2</v>
      </c>
      <c r="S149" s="61">
        <v>2</v>
      </c>
      <c r="T149" s="60"/>
      <c r="U149" s="62">
        <v>5</v>
      </c>
      <c r="V149" s="17">
        <v>1</v>
      </c>
      <c r="W149" s="17">
        <v>2</v>
      </c>
      <c r="X149" s="60">
        <v>3</v>
      </c>
      <c r="Y149" s="61">
        <v>2</v>
      </c>
      <c r="Z149" s="61">
        <v>2</v>
      </c>
      <c r="AA149" s="61">
        <v>2</v>
      </c>
      <c r="AB149" s="62">
        <v>2</v>
      </c>
      <c r="AC149" s="17"/>
      <c r="AD149" s="17">
        <v>1</v>
      </c>
      <c r="AE149" s="61">
        <v>1</v>
      </c>
      <c r="AF149" s="61">
        <v>1</v>
      </c>
      <c r="AG149" s="17">
        <v>1</v>
      </c>
      <c r="AH149" s="17">
        <v>1</v>
      </c>
      <c r="AI149" s="61">
        <v>5</v>
      </c>
      <c r="AJ149" s="61">
        <v>5</v>
      </c>
      <c r="AK149" s="62">
        <v>5</v>
      </c>
    </row>
    <row r="150" spans="1:37">
      <c r="A150" s="3" t="s">
        <v>121</v>
      </c>
      <c r="B150" s="17">
        <v>1</v>
      </c>
      <c r="C150" s="17">
        <v>1</v>
      </c>
      <c r="D150" s="60"/>
      <c r="E150" s="60">
        <v>1</v>
      </c>
      <c r="F150" s="61">
        <v>1</v>
      </c>
      <c r="G150" s="61">
        <v>2</v>
      </c>
      <c r="H150" s="61">
        <v>1</v>
      </c>
      <c r="I150" s="61">
        <v>1</v>
      </c>
      <c r="J150" s="61"/>
      <c r="K150" s="61">
        <v>2</v>
      </c>
      <c r="L150" s="61">
        <v>2</v>
      </c>
      <c r="M150" s="61">
        <v>3</v>
      </c>
      <c r="N150" s="61">
        <v>1</v>
      </c>
      <c r="O150" s="60">
        <v>1</v>
      </c>
      <c r="P150" s="61">
        <v>1</v>
      </c>
      <c r="Q150" s="62">
        <v>1</v>
      </c>
      <c r="R150" s="61">
        <v>2</v>
      </c>
      <c r="S150" s="61">
        <v>2</v>
      </c>
      <c r="T150" s="60"/>
      <c r="U150" s="62">
        <v>5</v>
      </c>
      <c r="V150" s="17">
        <v>1</v>
      </c>
      <c r="W150" s="17">
        <v>2</v>
      </c>
      <c r="X150" s="60">
        <v>3</v>
      </c>
      <c r="Y150" s="61">
        <v>2</v>
      </c>
      <c r="Z150" s="61">
        <v>3</v>
      </c>
      <c r="AA150" s="61">
        <v>3</v>
      </c>
      <c r="AB150" s="62">
        <v>2</v>
      </c>
      <c r="AC150" s="17"/>
      <c r="AD150" s="17">
        <v>1</v>
      </c>
      <c r="AE150" s="61">
        <v>1</v>
      </c>
      <c r="AF150" s="61">
        <v>1</v>
      </c>
      <c r="AG150" s="17">
        <v>1</v>
      </c>
      <c r="AH150" s="17">
        <v>1</v>
      </c>
      <c r="AI150" s="61">
        <v>5</v>
      </c>
      <c r="AJ150" s="61">
        <v>5</v>
      </c>
      <c r="AK150" s="62">
        <v>5</v>
      </c>
    </row>
    <row r="151" spans="1:37">
      <c r="A151" s="3" t="s">
        <v>122</v>
      </c>
      <c r="B151" s="17"/>
      <c r="C151" s="17"/>
      <c r="D151" s="60"/>
      <c r="E151" s="60"/>
      <c r="F151" s="61">
        <v>4</v>
      </c>
      <c r="G151" s="61">
        <v>1</v>
      </c>
      <c r="H151" s="61">
        <v>1</v>
      </c>
      <c r="I151" s="61">
        <v>2</v>
      </c>
      <c r="J151" s="61"/>
      <c r="K151" s="61">
        <v>1</v>
      </c>
      <c r="L151" s="61">
        <v>1</v>
      </c>
      <c r="M151" s="61">
        <v>1</v>
      </c>
      <c r="N151" s="61">
        <v>2</v>
      </c>
      <c r="O151" s="60">
        <v>3</v>
      </c>
      <c r="P151" s="61">
        <v>3</v>
      </c>
      <c r="Q151" s="62">
        <v>3</v>
      </c>
      <c r="R151" s="61">
        <v>1</v>
      </c>
      <c r="S151" s="61">
        <v>1</v>
      </c>
      <c r="T151" s="60">
        <v>1</v>
      </c>
      <c r="U151" s="62">
        <v>1</v>
      </c>
      <c r="V151" s="17"/>
      <c r="W151" s="17">
        <v>2</v>
      </c>
      <c r="X151" s="60">
        <v>1</v>
      </c>
      <c r="Y151" s="61">
        <v>1</v>
      </c>
      <c r="Z151" s="61">
        <v>1</v>
      </c>
      <c r="AA151" s="61">
        <v>2</v>
      </c>
      <c r="AB151" s="62">
        <v>1</v>
      </c>
      <c r="AC151" s="17"/>
      <c r="AD151" s="17">
        <v>1</v>
      </c>
      <c r="AE151" s="61">
        <v>1</v>
      </c>
      <c r="AF151" s="61">
        <v>1</v>
      </c>
      <c r="AG151" s="17">
        <v>3</v>
      </c>
      <c r="AH151" s="17"/>
      <c r="AI151" s="61">
        <v>4</v>
      </c>
      <c r="AJ151" s="61">
        <v>4</v>
      </c>
      <c r="AK151" s="62">
        <v>4</v>
      </c>
    </row>
    <row r="152" spans="1:37">
      <c r="A152" s="3" t="s">
        <v>123</v>
      </c>
      <c r="B152" s="17"/>
      <c r="C152" s="17"/>
      <c r="D152" s="60"/>
      <c r="E152" s="60"/>
      <c r="F152" s="61">
        <v>5</v>
      </c>
      <c r="G152" s="61">
        <v>1</v>
      </c>
      <c r="H152" s="61">
        <v>1</v>
      </c>
      <c r="I152" s="61">
        <v>1</v>
      </c>
      <c r="J152" s="61"/>
      <c r="K152" s="61">
        <v>1</v>
      </c>
      <c r="L152" s="61">
        <v>2</v>
      </c>
      <c r="M152" s="61">
        <v>2</v>
      </c>
      <c r="N152" s="61"/>
      <c r="O152" s="60">
        <v>3</v>
      </c>
      <c r="P152" s="61">
        <v>3</v>
      </c>
      <c r="Q152" s="62">
        <v>3</v>
      </c>
      <c r="R152" s="61"/>
      <c r="S152" s="61">
        <v>5</v>
      </c>
      <c r="T152" s="60"/>
      <c r="U152" s="62"/>
      <c r="V152" s="17"/>
      <c r="W152" s="17">
        <v>2</v>
      </c>
      <c r="X152" s="60"/>
      <c r="Y152" s="61"/>
      <c r="Z152" s="61"/>
      <c r="AA152" s="61"/>
      <c r="AB152" s="62">
        <v>1</v>
      </c>
      <c r="AC152" s="17"/>
      <c r="AD152" s="17">
        <v>1</v>
      </c>
      <c r="AE152" s="61">
        <v>1</v>
      </c>
      <c r="AF152" s="61">
        <v>2</v>
      </c>
      <c r="AG152" s="17">
        <v>1</v>
      </c>
      <c r="AH152" s="17"/>
      <c r="AI152" s="61">
        <v>5</v>
      </c>
      <c r="AJ152" s="61">
        <v>5</v>
      </c>
      <c r="AK152" s="62">
        <v>5</v>
      </c>
    </row>
    <row r="153" spans="1:37">
      <c r="A153" s="3" t="s">
        <v>124</v>
      </c>
      <c r="B153" s="17"/>
      <c r="C153" s="17"/>
      <c r="D153" s="60"/>
      <c r="E153" s="60"/>
      <c r="F153" s="61">
        <v>5</v>
      </c>
      <c r="G153" s="61">
        <v>1</v>
      </c>
      <c r="H153" s="61">
        <v>2</v>
      </c>
      <c r="I153" s="61">
        <v>1</v>
      </c>
      <c r="J153" s="61"/>
      <c r="K153" s="61">
        <v>1</v>
      </c>
      <c r="L153" s="61">
        <v>5</v>
      </c>
      <c r="M153" s="61">
        <v>5</v>
      </c>
      <c r="N153" s="61"/>
      <c r="O153" s="60">
        <v>3</v>
      </c>
      <c r="P153" s="61">
        <v>3</v>
      </c>
      <c r="Q153" s="62">
        <v>3</v>
      </c>
      <c r="R153" s="61">
        <v>1</v>
      </c>
      <c r="S153" s="61">
        <v>1</v>
      </c>
      <c r="T153" s="60">
        <v>3</v>
      </c>
      <c r="U153" s="62">
        <v>1</v>
      </c>
      <c r="V153" s="17"/>
      <c r="W153" s="17">
        <v>1</v>
      </c>
      <c r="X153" s="60"/>
      <c r="Y153" s="61">
        <v>1</v>
      </c>
      <c r="Z153" s="61">
        <v>1</v>
      </c>
      <c r="AA153" s="61">
        <v>1</v>
      </c>
      <c r="AB153" s="62"/>
      <c r="AC153" s="17"/>
      <c r="AD153" s="17"/>
      <c r="AE153" s="61">
        <v>1</v>
      </c>
      <c r="AF153" s="61">
        <v>5</v>
      </c>
      <c r="AG153" s="17">
        <v>1</v>
      </c>
      <c r="AH153" s="17"/>
      <c r="AI153" s="61">
        <v>5</v>
      </c>
      <c r="AJ153" s="61">
        <v>5</v>
      </c>
      <c r="AK153" s="62">
        <v>5</v>
      </c>
    </row>
    <row r="154" spans="1:37">
      <c r="A154" s="3" t="s">
        <v>125</v>
      </c>
      <c r="B154" s="17"/>
      <c r="C154" s="17"/>
      <c r="D154" s="60"/>
      <c r="E154" s="60"/>
      <c r="F154" s="61">
        <v>5</v>
      </c>
      <c r="G154" s="61">
        <v>1</v>
      </c>
      <c r="H154" s="61">
        <v>4</v>
      </c>
      <c r="I154" s="61">
        <v>4</v>
      </c>
      <c r="J154" s="61"/>
      <c r="K154" s="61">
        <v>1</v>
      </c>
      <c r="L154" s="61">
        <v>3</v>
      </c>
      <c r="M154" s="61">
        <v>3</v>
      </c>
      <c r="N154" s="61"/>
      <c r="O154" s="60">
        <v>3</v>
      </c>
      <c r="P154" s="61">
        <v>3</v>
      </c>
      <c r="Q154" s="62">
        <v>3</v>
      </c>
      <c r="R154" s="61">
        <v>1</v>
      </c>
      <c r="S154" s="61">
        <v>1</v>
      </c>
      <c r="T154" s="60">
        <v>4</v>
      </c>
      <c r="U154" s="62">
        <v>1</v>
      </c>
      <c r="V154" s="17"/>
      <c r="W154" s="17">
        <v>2</v>
      </c>
      <c r="X154" s="60">
        <v>1</v>
      </c>
      <c r="Y154" s="61">
        <v>1</v>
      </c>
      <c r="Z154" s="61">
        <v>1</v>
      </c>
      <c r="AA154" s="61">
        <v>1</v>
      </c>
      <c r="AB154" s="62">
        <v>1</v>
      </c>
      <c r="AC154" s="17"/>
      <c r="AD154" s="17"/>
      <c r="AE154" s="61">
        <v>1</v>
      </c>
      <c r="AF154" s="61">
        <v>1</v>
      </c>
      <c r="AG154" s="17">
        <v>5</v>
      </c>
      <c r="AH154" s="17"/>
      <c r="AI154" s="61">
        <v>3</v>
      </c>
      <c r="AJ154" s="61">
        <v>3</v>
      </c>
      <c r="AK154" s="62">
        <v>3</v>
      </c>
    </row>
    <row r="155" spans="1:37">
      <c r="A155" s="3" t="s">
        <v>126</v>
      </c>
      <c r="B155" s="17">
        <v>1</v>
      </c>
      <c r="C155" s="17">
        <v>1</v>
      </c>
      <c r="D155" s="60"/>
      <c r="E155" s="60"/>
      <c r="F155" s="61">
        <v>3</v>
      </c>
      <c r="G155" s="61">
        <v>3</v>
      </c>
      <c r="H155" s="61">
        <v>3</v>
      </c>
      <c r="I155" s="61">
        <v>3</v>
      </c>
      <c r="J155" s="61">
        <v>3</v>
      </c>
      <c r="K155" s="61">
        <v>3</v>
      </c>
      <c r="L155" s="61">
        <v>4</v>
      </c>
      <c r="M155" s="61">
        <v>4</v>
      </c>
      <c r="N155" s="61">
        <v>1</v>
      </c>
      <c r="O155" s="60">
        <v>2</v>
      </c>
      <c r="P155" s="61">
        <v>2</v>
      </c>
      <c r="Q155" s="62">
        <v>2</v>
      </c>
      <c r="R155" s="61">
        <v>1</v>
      </c>
      <c r="S155" s="61">
        <v>1</v>
      </c>
      <c r="T155" s="60">
        <v>5</v>
      </c>
      <c r="U155" s="62">
        <v>1</v>
      </c>
      <c r="V155" s="17"/>
      <c r="W155" s="17">
        <v>3</v>
      </c>
      <c r="X155" s="60">
        <v>2</v>
      </c>
      <c r="Y155" s="61">
        <v>2</v>
      </c>
      <c r="Z155" s="61">
        <v>3</v>
      </c>
      <c r="AA155" s="61">
        <v>3</v>
      </c>
      <c r="AB155" s="62">
        <v>4</v>
      </c>
      <c r="AC155" s="17"/>
      <c r="AD155" s="17"/>
      <c r="AE155" s="61">
        <v>1</v>
      </c>
      <c r="AF155" s="61">
        <v>1</v>
      </c>
      <c r="AG155" s="17">
        <v>1</v>
      </c>
      <c r="AH155" s="17"/>
      <c r="AI155" s="61">
        <v>3</v>
      </c>
      <c r="AJ155" s="61">
        <v>3</v>
      </c>
      <c r="AK155" s="62">
        <v>3</v>
      </c>
    </row>
    <row r="156" spans="1:37">
      <c r="A156" s="3" t="s">
        <v>127</v>
      </c>
      <c r="B156" s="17"/>
      <c r="C156" s="17"/>
      <c r="D156" s="60"/>
      <c r="E156" s="60"/>
      <c r="F156" s="61">
        <v>2</v>
      </c>
      <c r="G156" s="61">
        <v>1</v>
      </c>
      <c r="H156" s="61">
        <v>3</v>
      </c>
      <c r="I156" s="61">
        <v>2</v>
      </c>
      <c r="J156" s="61"/>
      <c r="K156" s="61">
        <v>1</v>
      </c>
      <c r="L156" s="61">
        <v>1</v>
      </c>
      <c r="M156" s="61">
        <v>1</v>
      </c>
      <c r="N156" s="61">
        <v>3</v>
      </c>
      <c r="O156" s="60">
        <v>1</v>
      </c>
      <c r="P156" s="61">
        <v>1</v>
      </c>
      <c r="Q156" s="62">
        <v>1</v>
      </c>
      <c r="R156" s="61">
        <v>1</v>
      </c>
      <c r="S156" s="61">
        <v>1</v>
      </c>
      <c r="T156" s="60"/>
      <c r="U156" s="62">
        <v>1</v>
      </c>
      <c r="V156" s="17"/>
      <c r="W156" s="17">
        <v>2</v>
      </c>
      <c r="X156" s="60">
        <v>1</v>
      </c>
      <c r="Y156" s="61">
        <v>1</v>
      </c>
      <c r="Z156" s="61">
        <v>2</v>
      </c>
      <c r="AA156" s="61">
        <v>2</v>
      </c>
      <c r="AB156" s="62">
        <v>2</v>
      </c>
      <c r="AC156" s="17"/>
      <c r="AD156" s="17"/>
      <c r="AE156" s="61">
        <v>1</v>
      </c>
      <c r="AF156" s="61">
        <v>1</v>
      </c>
      <c r="AG156" s="17">
        <v>2</v>
      </c>
      <c r="AH156" s="17"/>
      <c r="AI156" s="61">
        <v>2</v>
      </c>
      <c r="AJ156" s="61">
        <v>2</v>
      </c>
      <c r="AK156" s="62">
        <v>2</v>
      </c>
    </row>
    <row r="157" spans="1:37">
      <c r="A157" s="3" t="s">
        <v>128</v>
      </c>
      <c r="B157" s="17"/>
      <c r="C157" s="17"/>
      <c r="D157" s="60"/>
      <c r="E157" s="60">
        <v>1</v>
      </c>
      <c r="F157" s="61">
        <v>2</v>
      </c>
      <c r="G157" s="61">
        <v>2</v>
      </c>
      <c r="H157" s="61">
        <v>2</v>
      </c>
      <c r="I157" s="61">
        <v>2</v>
      </c>
      <c r="J157" s="61"/>
      <c r="K157" s="61">
        <v>2</v>
      </c>
      <c r="L157" s="61">
        <v>3</v>
      </c>
      <c r="M157" s="61">
        <v>3</v>
      </c>
      <c r="N157" s="61">
        <v>3</v>
      </c>
      <c r="O157" s="60">
        <v>1</v>
      </c>
      <c r="P157" s="61">
        <v>1</v>
      </c>
      <c r="Q157" s="62">
        <v>1</v>
      </c>
      <c r="R157" s="61">
        <v>1</v>
      </c>
      <c r="S157" s="61">
        <v>1</v>
      </c>
      <c r="T157" s="60"/>
      <c r="U157" s="62"/>
      <c r="V157" s="17"/>
      <c r="W157" s="17">
        <v>1</v>
      </c>
      <c r="X157" s="60">
        <v>4</v>
      </c>
      <c r="Y157" s="61">
        <v>2</v>
      </c>
      <c r="Z157" s="61">
        <v>1</v>
      </c>
      <c r="AA157" s="61">
        <v>1</v>
      </c>
      <c r="AB157" s="62">
        <v>4</v>
      </c>
      <c r="AC157" s="17"/>
      <c r="AD157" s="17"/>
      <c r="AE157" s="61">
        <v>3</v>
      </c>
      <c r="AF157" s="61">
        <v>3</v>
      </c>
      <c r="AG157" s="17">
        <v>1</v>
      </c>
      <c r="AH157" s="17"/>
      <c r="AI157" s="61">
        <v>4</v>
      </c>
      <c r="AJ157" s="61">
        <v>4</v>
      </c>
      <c r="AK157" s="62">
        <v>4</v>
      </c>
    </row>
    <row r="158" spans="1:37">
      <c r="A158" s="3" t="s">
        <v>129</v>
      </c>
      <c r="B158" s="17">
        <v>1</v>
      </c>
      <c r="C158" s="17">
        <v>1</v>
      </c>
      <c r="D158" s="60"/>
      <c r="E158" s="60"/>
      <c r="F158" s="61">
        <v>1</v>
      </c>
      <c r="G158" s="61">
        <v>2</v>
      </c>
      <c r="H158" s="61">
        <v>2</v>
      </c>
      <c r="I158" s="61">
        <v>4</v>
      </c>
      <c r="J158" s="61"/>
      <c r="K158" s="61">
        <v>2</v>
      </c>
      <c r="L158" s="61">
        <v>2</v>
      </c>
      <c r="M158" s="61">
        <v>2</v>
      </c>
      <c r="N158" s="61"/>
      <c r="O158" s="60">
        <v>3</v>
      </c>
      <c r="P158" s="61">
        <v>3</v>
      </c>
      <c r="Q158" s="62">
        <v>3</v>
      </c>
      <c r="R158" s="61">
        <v>2</v>
      </c>
      <c r="S158" s="61">
        <v>2</v>
      </c>
      <c r="T158" s="60"/>
      <c r="U158" s="62"/>
      <c r="V158" s="17"/>
      <c r="W158" s="17">
        <v>2</v>
      </c>
      <c r="X158" s="60"/>
      <c r="Y158" s="61">
        <v>3</v>
      </c>
      <c r="Z158" s="61">
        <v>3</v>
      </c>
      <c r="AA158" s="61">
        <v>3</v>
      </c>
      <c r="AB158" s="62"/>
      <c r="AC158" s="17"/>
      <c r="AD158" s="17">
        <v>1</v>
      </c>
      <c r="AE158" s="61">
        <v>1</v>
      </c>
      <c r="AF158" s="61">
        <v>1</v>
      </c>
      <c r="AG158" s="17">
        <v>3</v>
      </c>
      <c r="AH158" s="17"/>
      <c r="AI158" s="61">
        <v>4</v>
      </c>
      <c r="AJ158" s="61">
        <v>4</v>
      </c>
      <c r="AK158" s="62">
        <v>4</v>
      </c>
    </row>
    <row r="159" spans="1:37">
      <c r="A159" s="3" t="s">
        <v>130</v>
      </c>
      <c r="B159" s="17">
        <v>1</v>
      </c>
      <c r="C159" s="17">
        <v>1</v>
      </c>
      <c r="D159" s="60"/>
      <c r="E159" s="60"/>
      <c r="F159" s="61">
        <v>3</v>
      </c>
      <c r="G159" s="61">
        <v>2</v>
      </c>
      <c r="H159" s="61">
        <v>2</v>
      </c>
      <c r="I159" s="61">
        <v>2</v>
      </c>
      <c r="J159" s="61">
        <v>3</v>
      </c>
      <c r="K159" s="61">
        <v>2</v>
      </c>
      <c r="L159" s="61">
        <v>3</v>
      </c>
      <c r="M159" s="61">
        <v>2</v>
      </c>
      <c r="N159" s="61">
        <v>1</v>
      </c>
      <c r="O159" s="60">
        <v>1</v>
      </c>
      <c r="P159" s="61">
        <v>1</v>
      </c>
      <c r="Q159" s="62">
        <v>1</v>
      </c>
      <c r="R159" s="61">
        <v>2</v>
      </c>
      <c r="S159" s="61">
        <v>2</v>
      </c>
      <c r="T159" s="60"/>
      <c r="U159" s="62"/>
      <c r="V159" s="17"/>
      <c r="W159" s="17">
        <v>2</v>
      </c>
      <c r="X159" s="60">
        <v>2</v>
      </c>
      <c r="Y159" s="61">
        <v>2</v>
      </c>
      <c r="Z159" s="61">
        <v>2</v>
      </c>
      <c r="AA159" s="61">
        <v>2</v>
      </c>
      <c r="AB159" s="62">
        <v>2</v>
      </c>
      <c r="AC159" s="17"/>
      <c r="AD159" s="17"/>
      <c r="AE159" s="61">
        <v>1</v>
      </c>
      <c r="AF159" s="61">
        <v>1</v>
      </c>
      <c r="AG159" s="17">
        <v>2</v>
      </c>
      <c r="AH159" s="17">
        <v>1</v>
      </c>
      <c r="AI159" s="61">
        <v>4</v>
      </c>
      <c r="AJ159" s="61">
        <v>4</v>
      </c>
      <c r="AK159" s="62">
        <v>4</v>
      </c>
    </row>
    <row r="160" spans="1:37">
      <c r="A160" s="3" t="s">
        <v>69</v>
      </c>
      <c r="B160" s="17"/>
      <c r="C160" s="17"/>
      <c r="D160" s="60"/>
      <c r="E160" s="60"/>
      <c r="F160" s="61"/>
      <c r="G160" s="61"/>
      <c r="H160" s="61"/>
      <c r="I160" s="61"/>
      <c r="J160" s="61"/>
      <c r="K160" s="61"/>
      <c r="L160" s="61"/>
      <c r="M160" s="61"/>
      <c r="N160" s="61"/>
      <c r="O160" s="60"/>
      <c r="P160" s="61"/>
      <c r="Q160" s="62"/>
      <c r="R160" s="61"/>
      <c r="S160" s="61"/>
      <c r="T160" s="60"/>
      <c r="U160" s="62"/>
      <c r="V160" s="17"/>
      <c r="W160" s="17"/>
      <c r="X160" s="60"/>
      <c r="Y160" s="61"/>
      <c r="Z160" s="61"/>
      <c r="AA160" s="61"/>
      <c r="AB160" s="62"/>
      <c r="AC160" s="17"/>
      <c r="AD160" s="17"/>
      <c r="AE160" s="61"/>
      <c r="AF160" s="61"/>
      <c r="AG160" s="17"/>
      <c r="AH160" s="17">
        <v>1</v>
      </c>
      <c r="AI160" s="61"/>
      <c r="AJ160" s="61"/>
      <c r="AK160" s="62"/>
    </row>
    <row r="161" spans="1:37">
      <c r="A161" s="4" t="s">
        <v>131</v>
      </c>
      <c r="B161" s="17"/>
      <c r="C161" s="17"/>
      <c r="D161" s="60"/>
      <c r="E161" s="60"/>
      <c r="F161" s="61"/>
      <c r="G161" s="61"/>
      <c r="H161" s="61"/>
      <c r="I161" s="61"/>
      <c r="J161" s="61"/>
      <c r="K161" s="61"/>
      <c r="L161" s="61"/>
      <c r="M161" s="61"/>
      <c r="N161" s="61"/>
      <c r="O161" s="60"/>
      <c r="P161" s="61"/>
      <c r="Q161" s="62"/>
      <c r="R161" s="61"/>
      <c r="S161" s="61"/>
      <c r="T161" s="60"/>
      <c r="U161" s="62"/>
      <c r="V161" s="17"/>
      <c r="W161" s="17"/>
      <c r="X161" s="60"/>
      <c r="Y161" s="61"/>
      <c r="Z161" s="61"/>
      <c r="AA161" s="61"/>
      <c r="AB161" s="62"/>
      <c r="AC161" s="17"/>
      <c r="AD161" s="17"/>
      <c r="AE161" s="61"/>
      <c r="AF161" s="61"/>
      <c r="AG161" s="17"/>
      <c r="AH161" s="17"/>
      <c r="AI161" s="61"/>
      <c r="AJ161" s="61"/>
      <c r="AK161" s="62"/>
    </row>
    <row r="162" spans="1:37">
      <c r="A162" s="3" t="s">
        <v>132</v>
      </c>
      <c r="B162" s="17"/>
      <c r="C162" s="17"/>
      <c r="D162" s="60"/>
      <c r="E162" s="60"/>
      <c r="F162" s="61"/>
      <c r="G162" s="61"/>
      <c r="H162" s="61"/>
      <c r="I162" s="61"/>
      <c r="J162" s="61"/>
      <c r="K162" s="61"/>
      <c r="L162" s="61"/>
      <c r="M162" s="61"/>
      <c r="N162" s="61"/>
      <c r="O162" s="60"/>
      <c r="P162" s="61"/>
      <c r="Q162" s="62"/>
      <c r="R162" s="61"/>
      <c r="S162" s="61"/>
      <c r="T162" s="60"/>
      <c r="U162" s="62"/>
      <c r="V162" s="17"/>
      <c r="W162" s="17"/>
      <c r="X162" s="60"/>
      <c r="Y162" s="61"/>
      <c r="Z162" s="61"/>
      <c r="AA162" s="61"/>
      <c r="AB162" s="62"/>
      <c r="AC162" s="17"/>
      <c r="AD162" s="17"/>
      <c r="AE162" s="61"/>
      <c r="AF162" s="61"/>
      <c r="AG162" s="17"/>
      <c r="AH162" s="17"/>
      <c r="AI162" s="61"/>
      <c r="AJ162" s="61"/>
      <c r="AK162" s="62"/>
    </row>
    <row r="163" spans="1:37">
      <c r="A163" s="5" t="s">
        <v>96</v>
      </c>
      <c r="B163" s="17">
        <v>1</v>
      </c>
      <c r="C163" s="17">
        <v>1</v>
      </c>
      <c r="D163" s="60"/>
      <c r="E163" s="60">
        <v>1</v>
      </c>
      <c r="F163" s="61">
        <v>1</v>
      </c>
      <c r="G163" s="61">
        <v>1</v>
      </c>
      <c r="H163" s="61">
        <v>1</v>
      </c>
      <c r="I163" s="61">
        <v>1</v>
      </c>
      <c r="J163" s="61">
        <v>1</v>
      </c>
      <c r="K163" s="61">
        <v>1</v>
      </c>
      <c r="L163" s="61">
        <v>1</v>
      </c>
      <c r="M163" s="61">
        <v>1</v>
      </c>
      <c r="N163" s="61"/>
      <c r="O163" s="60">
        <v>1</v>
      </c>
      <c r="P163" s="61">
        <v>1</v>
      </c>
      <c r="Q163" s="62">
        <v>1</v>
      </c>
      <c r="R163" s="61">
        <v>1</v>
      </c>
      <c r="S163" s="61">
        <v>1</v>
      </c>
      <c r="T163" s="60">
        <v>1</v>
      </c>
      <c r="U163" s="62">
        <v>1</v>
      </c>
      <c r="V163" s="17">
        <v>1</v>
      </c>
      <c r="W163" s="17">
        <v>1</v>
      </c>
      <c r="X163" s="60">
        <v>1</v>
      </c>
      <c r="Y163" s="61">
        <v>1</v>
      </c>
      <c r="Z163" s="61">
        <v>1</v>
      </c>
      <c r="AA163" s="61">
        <v>1</v>
      </c>
      <c r="AB163" s="62">
        <v>1</v>
      </c>
      <c r="AC163" s="17"/>
      <c r="AD163" s="17">
        <v>1</v>
      </c>
      <c r="AE163" s="61">
        <v>1</v>
      </c>
      <c r="AF163" s="61">
        <v>1</v>
      </c>
      <c r="AG163" s="17">
        <v>1</v>
      </c>
      <c r="AH163" s="17">
        <v>1</v>
      </c>
      <c r="AI163" s="61">
        <v>1</v>
      </c>
      <c r="AJ163" s="61">
        <v>1</v>
      </c>
      <c r="AK163" s="62">
        <v>1</v>
      </c>
    </row>
    <row r="164" spans="1:37">
      <c r="A164" s="5" t="s">
        <v>97</v>
      </c>
      <c r="B164" s="17"/>
      <c r="C164" s="17"/>
      <c r="D164" s="60"/>
      <c r="E164" s="60"/>
      <c r="F164" s="61"/>
      <c r="G164" s="61"/>
      <c r="H164" s="61"/>
      <c r="I164" s="61"/>
      <c r="J164" s="61"/>
      <c r="K164" s="61"/>
      <c r="L164" s="61"/>
      <c r="M164" s="61"/>
      <c r="N164" s="61">
        <v>1</v>
      </c>
      <c r="O164" s="60"/>
      <c r="P164" s="61"/>
      <c r="Q164" s="62"/>
      <c r="R164" s="61"/>
      <c r="S164" s="61"/>
      <c r="T164" s="60"/>
      <c r="U164" s="62"/>
      <c r="V164" s="17"/>
      <c r="W164" s="17"/>
      <c r="X164" s="60"/>
      <c r="Y164" s="61"/>
      <c r="Z164" s="61"/>
      <c r="AA164" s="61"/>
      <c r="AB164" s="62"/>
      <c r="AC164" s="17"/>
      <c r="AD164" s="17"/>
      <c r="AE164" s="61"/>
      <c r="AF164" s="61"/>
      <c r="AG164" s="17"/>
      <c r="AH164" s="17"/>
      <c r="AI164" s="61"/>
      <c r="AJ164" s="61"/>
      <c r="AK164" s="62"/>
    </row>
    <row r="165" spans="1:37">
      <c r="A165" s="6" t="s">
        <v>133</v>
      </c>
      <c r="B165" s="17"/>
      <c r="C165" s="17"/>
      <c r="D165" s="60"/>
      <c r="E165" s="60"/>
      <c r="F165" s="61"/>
      <c r="G165" s="61"/>
      <c r="H165" s="61"/>
      <c r="I165" s="61"/>
      <c r="J165" s="61"/>
      <c r="K165" s="61"/>
      <c r="L165" s="61"/>
      <c r="M165" s="61"/>
      <c r="N165" s="61"/>
      <c r="O165" s="60"/>
      <c r="P165" s="61"/>
      <c r="Q165" s="62"/>
      <c r="R165" s="61"/>
      <c r="S165" s="61"/>
      <c r="T165" s="60"/>
      <c r="U165" s="62"/>
      <c r="V165" s="17"/>
      <c r="W165" s="17"/>
      <c r="X165" s="60"/>
      <c r="Y165" s="61"/>
      <c r="Z165" s="61"/>
      <c r="AA165" s="61"/>
      <c r="AB165" s="62"/>
      <c r="AC165" s="17"/>
      <c r="AD165" s="17"/>
      <c r="AE165" s="61"/>
      <c r="AF165" s="61"/>
      <c r="AG165" s="17"/>
      <c r="AH165" s="17"/>
      <c r="AI165" s="61"/>
      <c r="AJ165" s="61"/>
      <c r="AK165" s="62"/>
    </row>
    <row r="166" spans="1:37">
      <c r="A166" s="5" t="s">
        <v>96</v>
      </c>
      <c r="B166" s="17">
        <v>1</v>
      </c>
      <c r="C166" s="17">
        <v>1</v>
      </c>
      <c r="D166" s="60"/>
      <c r="E166" s="60"/>
      <c r="F166" s="61">
        <v>1</v>
      </c>
      <c r="G166" s="61">
        <v>1</v>
      </c>
      <c r="H166" s="61">
        <v>1</v>
      </c>
      <c r="I166" s="61">
        <v>1</v>
      </c>
      <c r="J166" s="61"/>
      <c r="K166" s="61">
        <v>1</v>
      </c>
      <c r="L166" s="61">
        <v>1</v>
      </c>
      <c r="M166" s="61">
        <v>1</v>
      </c>
      <c r="N166" s="61"/>
      <c r="O166" s="60"/>
      <c r="P166" s="61"/>
      <c r="Q166" s="62"/>
      <c r="R166" s="61">
        <v>1</v>
      </c>
      <c r="S166" s="61">
        <v>1</v>
      </c>
      <c r="T166" s="60">
        <v>1</v>
      </c>
      <c r="U166" s="62">
        <v>1</v>
      </c>
      <c r="V166" s="17">
        <v>1</v>
      </c>
      <c r="W166" s="17">
        <v>1</v>
      </c>
      <c r="X166" s="60"/>
      <c r="Y166" s="61"/>
      <c r="Z166" s="61"/>
      <c r="AA166" s="61"/>
      <c r="AB166" s="62"/>
      <c r="AC166" s="17"/>
      <c r="AD166" s="17"/>
      <c r="AE166" s="61"/>
      <c r="AF166" s="61"/>
      <c r="AG166" s="17">
        <v>1</v>
      </c>
      <c r="AH166" s="17">
        <v>1</v>
      </c>
      <c r="AI166" s="61"/>
      <c r="AJ166" s="61"/>
      <c r="AK166" s="62">
        <v>1</v>
      </c>
    </row>
    <row r="167" spans="1:37">
      <c r="A167" s="5" t="s">
        <v>97</v>
      </c>
      <c r="B167" s="17"/>
      <c r="C167" s="17"/>
      <c r="D167" s="60"/>
      <c r="E167" s="60"/>
      <c r="F167" s="61"/>
      <c r="G167" s="61"/>
      <c r="H167" s="61"/>
      <c r="I167" s="61"/>
      <c r="J167" s="61"/>
      <c r="K167" s="61"/>
      <c r="L167" s="61"/>
      <c r="M167" s="61"/>
      <c r="N167" s="61">
        <v>1</v>
      </c>
      <c r="O167" s="60">
        <v>1</v>
      </c>
      <c r="P167" s="61">
        <v>1</v>
      </c>
      <c r="Q167" s="62">
        <v>1</v>
      </c>
      <c r="R167" s="61"/>
      <c r="S167" s="61"/>
      <c r="T167" s="60"/>
      <c r="U167" s="62"/>
      <c r="V167" s="17"/>
      <c r="W167" s="17"/>
      <c r="X167" s="60">
        <v>1</v>
      </c>
      <c r="Y167" s="61">
        <v>1</v>
      </c>
      <c r="Z167" s="61">
        <v>1</v>
      </c>
      <c r="AA167" s="61">
        <v>1</v>
      </c>
      <c r="AB167" s="62">
        <v>1</v>
      </c>
      <c r="AC167" s="17"/>
      <c r="AD167" s="17">
        <v>1</v>
      </c>
      <c r="AE167" s="61"/>
      <c r="AF167" s="61"/>
      <c r="AG167" s="17"/>
      <c r="AH167" s="17"/>
      <c r="AI167" s="61"/>
      <c r="AJ167" s="61"/>
      <c r="AK167" s="62"/>
    </row>
    <row r="168" spans="1:37">
      <c r="A168" s="6" t="s">
        <v>134</v>
      </c>
      <c r="B168" s="17"/>
      <c r="C168" s="17"/>
      <c r="D168" s="60"/>
      <c r="E168" s="60"/>
      <c r="F168" s="61"/>
      <c r="G168" s="61"/>
      <c r="H168" s="61"/>
      <c r="I168" s="61"/>
      <c r="J168" s="61"/>
      <c r="K168" s="61"/>
      <c r="L168" s="61"/>
      <c r="M168" s="61"/>
      <c r="N168" s="61"/>
      <c r="O168" s="60"/>
      <c r="P168" s="61"/>
      <c r="Q168" s="62"/>
      <c r="R168" s="61"/>
      <c r="S168" s="61"/>
      <c r="T168" s="60"/>
      <c r="U168" s="62"/>
      <c r="V168" s="17"/>
      <c r="W168" s="17"/>
      <c r="X168" s="60"/>
      <c r="Y168" s="61"/>
      <c r="Z168" s="61"/>
      <c r="AA168" s="61"/>
      <c r="AB168" s="62"/>
      <c r="AC168" s="17"/>
      <c r="AD168" s="17"/>
      <c r="AE168" s="61"/>
      <c r="AF168" s="61"/>
      <c r="AG168" s="17"/>
      <c r="AH168" s="17"/>
      <c r="AI168" s="61"/>
      <c r="AJ168" s="61"/>
      <c r="AK168" s="62"/>
    </row>
    <row r="169" spans="1:37">
      <c r="A169" s="5" t="s">
        <v>96</v>
      </c>
      <c r="B169" s="17"/>
      <c r="C169" s="17"/>
      <c r="D169" s="60"/>
      <c r="E169" s="60">
        <v>1</v>
      </c>
      <c r="F169" s="61">
        <v>1</v>
      </c>
      <c r="G169" s="61">
        <v>1</v>
      </c>
      <c r="H169" s="61">
        <v>1</v>
      </c>
      <c r="I169" s="61">
        <v>1</v>
      </c>
      <c r="J169" s="61"/>
      <c r="K169" s="61">
        <v>1</v>
      </c>
      <c r="L169" s="61">
        <v>1</v>
      </c>
      <c r="M169" s="61">
        <v>1</v>
      </c>
      <c r="N169" s="61"/>
      <c r="O169" s="60">
        <v>1</v>
      </c>
      <c r="P169" s="61">
        <v>1</v>
      </c>
      <c r="Q169" s="62">
        <v>1</v>
      </c>
      <c r="R169" s="61">
        <v>1</v>
      </c>
      <c r="S169" s="61">
        <v>1</v>
      </c>
      <c r="T169" s="60">
        <v>1</v>
      </c>
      <c r="U169" s="62">
        <v>1</v>
      </c>
      <c r="V169" s="17">
        <v>1</v>
      </c>
      <c r="W169" s="17"/>
      <c r="X169" s="60">
        <v>1</v>
      </c>
      <c r="Y169" s="61">
        <v>1</v>
      </c>
      <c r="Z169" s="61">
        <v>1</v>
      </c>
      <c r="AA169" s="61">
        <v>1</v>
      </c>
      <c r="AB169" s="62">
        <v>1</v>
      </c>
      <c r="AC169" s="17"/>
      <c r="AD169" s="17"/>
      <c r="AE169" s="61">
        <v>1</v>
      </c>
      <c r="AF169" s="61">
        <v>1</v>
      </c>
      <c r="AG169" s="17">
        <v>1</v>
      </c>
      <c r="AH169" s="17"/>
      <c r="AI169" s="61">
        <v>1</v>
      </c>
      <c r="AJ169" s="61">
        <v>1</v>
      </c>
      <c r="AK169" s="62">
        <v>1</v>
      </c>
    </row>
    <row r="170" spans="1:37">
      <c r="A170" s="5" t="s">
        <v>97</v>
      </c>
      <c r="B170" s="17">
        <v>1</v>
      </c>
      <c r="C170" s="17">
        <v>1</v>
      </c>
      <c r="D170" s="60"/>
      <c r="E170" s="60"/>
      <c r="F170" s="61"/>
      <c r="G170" s="61"/>
      <c r="H170" s="61"/>
      <c r="I170" s="61"/>
      <c r="J170" s="61"/>
      <c r="K170" s="61"/>
      <c r="L170" s="61"/>
      <c r="M170" s="61"/>
      <c r="N170" s="61">
        <v>1</v>
      </c>
      <c r="O170" s="60"/>
      <c r="P170" s="61"/>
      <c r="Q170" s="62"/>
      <c r="R170" s="61"/>
      <c r="S170" s="61"/>
      <c r="T170" s="60"/>
      <c r="U170" s="62"/>
      <c r="V170" s="17"/>
      <c r="W170" s="17">
        <v>1</v>
      </c>
      <c r="X170" s="60"/>
      <c r="Y170" s="61"/>
      <c r="Z170" s="61"/>
      <c r="AA170" s="61"/>
      <c r="AB170" s="62"/>
      <c r="AC170" s="17"/>
      <c r="AD170" s="17">
        <v>1</v>
      </c>
      <c r="AE170" s="61"/>
      <c r="AF170" s="61"/>
      <c r="AG170" s="17"/>
      <c r="AH170" s="17">
        <v>1</v>
      </c>
      <c r="AI170" s="61"/>
      <c r="AJ170" s="61"/>
      <c r="AK170" s="62"/>
    </row>
    <row r="171" spans="1:37">
      <c r="A171" s="9" t="s">
        <v>135</v>
      </c>
      <c r="B171" s="17"/>
      <c r="C171" s="17"/>
      <c r="D171" s="60"/>
      <c r="E171" s="60"/>
      <c r="F171" s="61"/>
      <c r="G171" s="61"/>
      <c r="H171" s="61"/>
      <c r="I171" s="61"/>
      <c r="J171" s="61"/>
      <c r="K171" s="61"/>
      <c r="L171" s="61"/>
      <c r="M171" s="61"/>
      <c r="N171" s="61"/>
      <c r="O171" s="60"/>
      <c r="P171" s="61"/>
      <c r="Q171" s="62"/>
      <c r="R171" s="61"/>
      <c r="S171" s="61"/>
      <c r="T171" s="60"/>
      <c r="U171" s="62"/>
      <c r="V171" s="17"/>
      <c r="W171" s="17"/>
      <c r="X171" s="60"/>
      <c r="Y171" s="61"/>
      <c r="Z171" s="61"/>
      <c r="AA171" s="61"/>
      <c r="AB171" s="62"/>
      <c r="AC171" s="17"/>
      <c r="AD171" s="17"/>
      <c r="AE171" s="61"/>
      <c r="AF171" s="61"/>
      <c r="AG171" s="17"/>
      <c r="AH171" s="17"/>
      <c r="AI171" s="61"/>
      <c r="AJ171" s="61"/>
      <c r="AK171" s="62"/>
    </row>
    <row r="172" spans="1:37">
      <c r="A172" s="8" t="s">
        <v>136</v>
      </c>
      <c r="B172" s="17"/>
      <c r="C172" s="17"/>
      <c r="D172" s="60"/>
      <c r="E172" s="60"/>
      <c r="F172" s="61"/>
      <c r="G172" s="61"/>
      <c r="H172" s="61"/>
      <c r="I172" s="61"/>
      <c r="J172" s="61"/>
      <c r="K172" s="61"/>
      <c r="L172" s="61"/>
      <c r="M172" s="61"/>
      <c r="N172" s="61"/>
      <c r="O172" s="60"/>
      <c r="P172" s="61"/>
      <c r="Q172" s="62"/>
      <c r="R172" s="61"/>
      <c r="S172" s="61"/>
      <c r="T172" s="60"/>
      <c r="U172" s="62"/>
      <c r="V172" s="17"/>
      <c r="W172" s="17"/>
      <c r="X172" s="60"/>
      <c r="Y172" s="61"/>
      <c r="Z172" s="61"/>
      <c r="AA172" s="61"/>
      <c r="AB172" s="62"/>
      <c r="AC172" s="17"/>
      <c r="AD172" s="17"/>
      <c r="AE172" s="61"/>
      <c r="AF172" s="61"/>
      <c r="AG172" s="17"/>
      <c r="AH172" s="17"/>
      <c r="AI172" s="61"/>
      <c r="AJ172" s="61"/>
      <c r="AK172" s="62"/>
    </row>
    <row r="173" spans="1:37">
      <c r="A173" s="5" t="s">
        <v>96</v>
      </c>
      <c r="B173" s="17">
        <v>1</v>
      </c>
      <c r="C173" s="17">
        <v>1</v>
      </c>
      <c r="D173" s="60"/>
      <c r="E173" s="60">
        <v>1</v>
      </c>
      <c r="F173" s="61">
        <v>1</v>
      </c>
      <c r="G173" s="61">
        <v>1</v>
      </c>
      <c r="H173" s="61">
        <v>1</v>
      </c>
      <c r="I173" s="61">
        <v>1</v>
      </c>
      <c r="J173" s="61">
        <v>1</v>
      </c>
      <c r="K173" s="61">
        <v>1</v>
      </c>
      <c r="L173" s="61">
        <v>1</v>
      </c>
      <c r="M173" s="61">
        <v>1</v>
      </c>
      <c r="N173" s="61">
        <v>1</v>
      </c>
      <c r="O173" s="60">
        <v>1</v>
      </c>
      <c r="P173" s="61">
        <v>1</v>
      </c>
      <c r="Q173" s="62">
        <v>1</v>
      </c>
      <c r="R173" s="61">
        <v>1</v>
      </c>
      <c r="S173" s="61">
        <v>1</v>
      </c>
      <c r="T173" s="60">
        <v>1</v>
      </c>
      <c r="U173" s="62">
        <v>1</v>
      </c>
      <c r="V173" s="17">
        <v>1</v>
      </c>
      <c r="W173" s="17">
        <v>1</v>
      </c>
      <c r="X173" s="60">
        <v>1</v>
      </c>
      <c r="Y173" s="61">
        <v>1</v>
      </c>
      <c r="Z173" s="61">
        <v>1</v>
      </c>
      <c r="AA173" s="61">
        <v>1</v>
      </c>
      <c r="AB173" s="62">
        <v>1</v>
      </c>
      <c r="AC173" s="17"/>
      <c r="AD173" s="17">
        <v>1</v>
      </c>
      <c r="AE173" s="61">
        <v>1</v>
      </c>
      <c r="AF173" s="61">
        <v>1</v>
      </c>
      <c r="AG173" s="17">
        <v>1</v>
      </c>
      <c r="AH173" s="17">
        <v>1</v>
      </c>
      <c r="AI173" s="61">
        <v>1</v>
      </c>
      <c r="AJ173" s="61">
        <v>1</v>
      </c>
      <c r="AK173" s="62">
        <v>1</v>
      </c>
    </row>
    <row r="174" spans="1:37">
      <c r="A174" s="5" t="s">
        <v>97</v>
      </c>
      <c r="B174" s="17"/>
      <c r="C174" s="17"/>
      <c r="D174" s="60"/>
      <c r="E174" s="60"/>
      <c r="F174" s="61"/>
      <c r="G174" s="61"/>
      <c r="H174" s="61"/>
      <c r="I174" s="61"/>
      <c r="J174" s="61"/>
      <c r="K174" s="61"/>
      <c r="L174" s="61"/>
      <c r="M174" s="61"/>
      <c r="N174" s="61"/>
      <c r="O174" s="60"/>
      <c r="P174" s="61"/>
      <c r="Q174" s="62"/>
      <c r="R174" s="61"/>
      <c r="S174" s="61"/>
      <c r="T174" s="60"/>
      <c r="U174" s="62"/>
      <c r="V174" s="17"/>
      <c r="W174" s="17"/>
      <c r="X174" s="60"/>
      <c r="Y174" s="61"/>
      <c r="Z174" s="61"/>
      <c r="AA174" s="61"/>
      <c r="AB174" s="62"/>
      <c r="AC174" s="17"/>
      <c r="AD174" s="17"/>
      <c r="AE174" s="61"/>
      <c r="AF174" s="61"/>
      <c r="AG174" s="17"/>
      <c r="AH174" s="17"/>
      <c r="AI174" s="61"/>
      <c r="AJ174" s="61"/>
      <c r="AK174" s="62"/>
    </row>
    <row r="175" spans="1:37">
      <c r="A175" s="5" t="s">
        <v>137</v>
      </c>
      <c r="B175" s="17"/>
      <c r="C175" s="17"/>
      <c r="D175" s="60"/>
      <c r="E175" s="60"/>
      <c r="F175" s="61"/>
      <c r="G175" s="61"/>
      <c r="H175" s="61"/>
      <c r="I175" s="61"/>
      <c r="J175" s="61"/>
      <c r="K175" s="61"/>
      <c r="L175" s="61"/>
      <c r="M175" s="61"/>
      <c r="N175" s="61"/>
      <c r="O175" s="60"/>
      <c r="P175" s="61"/>
      <c r="Q175" s="62"/>
      <c r="R175" s="61"/>
      <c r="S175" s="61"/>
      <c r="T175" s="60"/>
      <c r="U175" s="62"/>
      <c r="V175" s="17"/>
      <c r="W175" s="17"/>
      <c r="X175" s="60"/>
      <c r="Y175" s="61">
        <v>2011</v>
      </c>
      <c r="Z175" s="61">
        <v>2011</v>
      </c>
      <c r="AA175" s="61"/>
      <c r="AB175" s="62">
        <v>2011</v>
      </c>
      <c r="AC175" s="17"/>
      <c r="AD175" s="17"/>
      <c r="AE175" s="61"/>
      <c r="AF175" s="61"/>
      <c r="AG175" s="17"/>
      <c r="AH175" s="17"/>
      <c r="AI175" s="61"/>
      <c r="AJ175" s="61"/>
      <c r="AK175" s="62"/>
    </row>
    <row r="176" spans="1:37">
      <c r="A176" s="9" t="s">
        <v>138</v>
      </c>
      <c r="B176" s="20">
        <v>48300</v>
      </c>
      <c r="C176" s="20">
        <v>49000</v>
      </c>
      <c r="D176" s="14"/>
      <c r="E176" s="23">
        <v>810000</v>
      </c>
      <c r="F176" s="24">
        <v>1486122</v>
      </c>
      <c r="G176" s="24">
        <v>600000</v>
      </c>
      <c r="H176" s="24">
        <v>590000</v>
      </c>
      <c r="I176" s="24">
        <v>3100000</v>
      </c>
      <c r="J176" s="24">
        <v>60000</v>
      </c>
      <c r="K176" s="24">
        <v>600000</v>
      </c>
      <c r="L176" s="24">
        <v>1400000</v>
      </c>
      <c r="M176" s="24">
        <v>2380000</v>
      </c>
      <c r="N176" s="24">
        <v>752000</v>
      </c>
      <c r="O176" s="23">
        <v>179000</v>
      </c>
      <c r="P176" s="24">
        <v>10000</v>
      </c>
      <c r="Q176" s="15" t="s">
        <v>182</v>
      </c>
      <c r="R176" s="24">
        <v>15500000</v>
      </c>
      <c r="S176" s="24">
        <v>16500000</v>
      </c>
      <c r="T176" s="23">
        <v>12500000</v>
      </c>
      <c r="U176" s="25">
        <v>9000000</v>
      </c>
      <c r="V176" s="26">
        <v>440000</v>
      </c>
      <c r="W176" s="20" t="s">
        <v>160</v>
      </c>
      <c r="X176" s="23">
        <v>985660</v>
      </c>
      <c r="Y176" s="24">
        <v>1914000</v>
      </c>
      <c r="Z176" s="24">
        <v>31146000</v>
      </c>
      <c r="AA176" s="24">
        <v>800000</v>
      </c>
      <c r="AB176" s="25">
        <v>4907017</v>
      </c>
      <c r="AC176" s="20"/>
      <c r="AD176" s="26">
        <v>140000</v>
      </c>
      <c r="AE176" s="24">
        <v>584385</v>
      </c>
      <c r="AF176" s="24">
        <v>2666455</v>
      </c>
      <c r="AG176" s="26">
        <v>2100000</v>
      </c>
      <c r="AH176" s="26">
        <v>21189000</v>
      </c>
      <c r="AI176" s="24">
        <v>2800000</v>
      </c>
      <c r="AJ176" s="24">
        <v>973000</v>
      </c>
      <c r="AK176" s="25">
        <v>340000</v>
      </c>
    </row>
  </sheetData>
  <mergeCells count="301">
    <mergeCell ref="AI43:AK43"/>
    <mergeCell ref="E43:N43"/>
    <mergeCell ref="O43:Q43"/>
    <mergeCell ref="R43:S43"/>
    <mergeCell ref="T43:U43"/>
    <mergeCell ref="X43:AB43"/>
    <mergeCell ref="AE43:AF43"/>
    <mergeCell ref="AI41:AK41"/>
    <mergeCell ref="E42:N42"/>
    <mergeCell ref="O42:Q42"/>
    <mergeCell ref="R42:S42"/>
    <mergeCell ref="T42:U42"/>
    <mergeCell ref="X42:AB42"/>
    <mergeCell ref="AE42:AF42"/>
    <mergeCell ref="AI42:AK42"/>
    <mergeCell ref="E41:N41"/>
    <mergeCell ref="O41:Q41"/>
    <mergeCell ref="R41:S41"/>
    <mergeCell ref="T41:U41"/>
    <mergeCell ref="X41:AB41"/>
    <mergeCell ref="AE41:AF41"/>
    <mergeCell ref="AI39:AK39"/>
    <mergeCell ref="E40:N40"/>
    <mergeCell ref="O40:Q40"/>
    <mergeCell ref="R40:S40"/>
    <mergeCell ref="T40:U40"/>
    <mergeCell ref="X40:AB40"/>
    <mergeCell ref="AE40:AF40"/>
    <mergeCell ref="AI40:AK40"/>
    <mergeCell ref="E39:N39"/>
    <mergeCell ref="O39:Q39"/>
    <mergeCell ref="R39:S39"/>
    <mergeCell ref="T39:U39"/>
    <mergeCell ref="X39:AB39"/>
    <mergeCell ref="AE39:AF39"/>
    <mergeCell ref="AI37:AK37"/>
    <mergeCell ref="E38:N38"/>
    <mergeCell ref="O38:Q38"/>
    <mergeCell ref="R38:S38"/>
    <mergeCell ref="T38:U38"/>
    <mergeCell ref="X38:AB38"/>
    <mergeCell ref="AE38:AF38"/>
    <mergeCell ref="AI38:AK38"/>
    <mergeCell ref="E37:N37"/>
    <mergeCell ref="O37:Q37"/>
    <mergeCell ref="R37:S37"/>
    <mergeCell ref="T37:U37"/>
    <mergeCell ref="X37:AB37"/>
    <mergeCell ref="AE37:AF37"/>
    <mergeCell ref="AI35:AK35"/>
    <mergeCell ref="E36:N36"/>
    <mergeCell ref="O36:Q36"/>
    <mergeCell ref="R36:S36"/>
    <mergeCell ref="T36:U36"/>
    <mergeCell ref="X36:AB36"/>
    <mergeCell ref="AE36:AF36"/>
    <mergeCell ref="AI36:AK36"/>
    <mergeCell ref="E35:N35"/>
    <mergeCell ref="O35:Q35"/>
    <mergeCell ref="R35:S35"/>
    <mergeCell ref="T35:U35"/>
    <mergeCell ref="X35:AB35"/>
    <mergeCell ref="AE35:AF35"/>
    <mergeCell ref="AI33:AK33"/>
    <mergeCell ref="E34:N34"/>
    <mergeCell ref="O34:Q34"/>
    <mergeCell ref="R34:S34"/>
    <mergeCell ref="T34:U34"/>
    <mergeCell ref="X34:AB34"/>
    <mergeCell ref="AE34:AF34"/>
    <mergeCell ref="AI34:AK34"/>
    <mergeCell ref="E33:N33"/>
    <mergeCell ref="O33:Q33"/>
    <mergeCell ref="R33:S33"/>
    <mergeCell ref="T33:U33"/>
    <mergeCell ref="X33:AB33"/>
    <mergeCell ref="AE33:AF33"/>
    <mergeCell ref="AI31:AK31"/>
    <mergeCell ref="E32:N32"/>
    <mergeCell ref="O32:Q32"/>
    <mergeCell ref="R32:S32"/>
    <mergeCell ref="T32:U32"/>
    <mergeCell ref="X32:AB32"/>
    <mergeCell ref="AE32:AF32"/>
    <mergeCell ref="AI32:AK32"/>
    <mergeCell ref="E31:N31"/>
    <mergeCell ref="O31:Q31"/>
    <mergeCell ref="R31:S31"/>
    <mergeCell ref="T31:U31"/>
    <mergeCell ref="X31:AB31"/>
    <mergeCell ref="AE31:AF31"/>
    <mergeCell ref="AI29:AK29"/>
    <mergeCell ref="E30:N30"/>
    <mergeCell ref="O30:Q30"/>
    <mergeCell ref="R30:S30"/>
    <mergeCell ref="T30:U30"/>
    <mergeCell ref="X30:AB30"/>
    <mergeCell ref="AE30:AF30"/>
    <mergeCell ref="AI30:AK30"/>
    <mergeCell ref="E29:N29"/>
    <mergeCell ref="O29:Q29"/>
    <mergeCell ref="R29:S29"/>
    <mergeCell ref="T29:U29"/>
    <mergeCell ref="X29:AB29"/>
    <mergeCell ref="AE29:AF29"/>
    <mergeCell ref="AI27:AK27"/>
    <mergeCell ref="E28:N28"/>
    <mergeCell ref="O28:Q28"/>
    <mergeCell ref="R28:S28"/>
    <mergeCell ref="T28:U28"/>
    <mergeCell ref="X28:AB28"/>
    <mergeCell ref="AE28:AF28"/>
    <mergeCell ref="AI28:AK28"/>
    <mergeCell ref="E27:N27"/>
    <mergeCell ref="O27:Q27"/>
    <mergeCell ref="R27:S27"/>
    <mergeCell ref="T27:U27"/>
    <mergeCell ref="X27:AB27"/>
    <mergeCell ref="AE27:AF27"/>
    <mergeCell ref="AI25:AK25"/>
    <mergeCell ref="E26:N26"/>
    <mergeCell ref="O26:Q26"/>
    <mergeCell ref="R26:S26"/>
    <mergeCell ref="T26:U26"/>
    <mergeCell ref="X26:AB26"/>
    <mergeCell ref="AE26:AF26"/>
    <mergeCell ref="AI26:AK26"/>
    <mergeCell ref="E25:N25"/>
    <mergeCell ref="O25:Q25"/>
    <mergeCell ref="R25:S25"/>
    <mergeCell ref="T25:U25"/>
    <mergeCell ref="X25:AB25"/>
    <mergeCell ref="AE25:AF25"/>
    <mergeCell ref="AI23:AK23"/>
    <mergeCell ref="E24:N24"/>
    <mergeCell ref="O24:Q24"/>
    <mergeCell ref="R24:S24"/>
    <mergeCell ref="T24:U24"/>
    <mergeCell ref="X24:AB24"/>
    <mergeCell ref="AE24:AF24"/>
    <mergeCell ref="AI24:AK24"/>
    <mergeCell ref="E23:N23"/>
    <mergeCell ref="O23:Q23"/>
    <mergeCell ref="R23:S23"/>
    <mergeCell ref="T23:U23"/>
    <mergeCell ref="X23:AB23"/>
    <mergeCell ref="AE23:AF23"/>
    <mergeCell ref="AI21:AK21"/>
    <mergeCell ref="E22:N22"/>
    <mergeCell ref="O22:Q22"/>
    <mergeCell ref="R22:S22"/>
    <mergeCell ref="T22:U22"/>
    <mergeCell ref="X22:AB22"/>
    <mergeCell ref="AE22:AF22"/>
    <mergeCell ref="AI22:AK22"/>
    <mergeCell ref="E21:N21"/>
    <mergeCell ref="O21:Q21"/>
    <mergeCell ref="R21:S21"/>
    <mergeCell ref="T21:U21"/>
    <mergeCell ref="X21:AB21"/>
    <mergeCell ref="AE21:AF21"/>
    <mergeCell ref="AI19:AK19"/>
    <mergeCell ref="E20:N20"/>
    <mergeCell ref="O20:Q20"/>
    <mergeCell ref="R20:S20"/>
    <mergeCell ref="T20:U20"/>
    <mergeCell ref="X20:AB20"/>
    <mergeCell ref="AE20:AF20"/>
    <mergeCell ref="AI20:AK20"/>
    <mergeCell ref="E19:N19"/>
    <mergeCell ref="O19:Q19"/>
    <mergeCell ref="R19:S19"/>
    <mergeCell ref="T19:U19"/>
    <mergeCell ref="X19:AB19"/>
    <mergeCell ref="AE19:AF19"/>
    <mergeCell ref="AI17:AK17"/>
    <mergeCell ref="E18:N18"/>
    <mergeCell ref="O18:Q18"/>
    <mergeCell ref="R18:S18"/>
    <mergeCell ref="T18:U18"/>
    <mergeCell ref="X18:AB18"/>
    <mergeCell ref="AE18:AF18"/>
    <mergeCell ref="AI18:AK18"/>
    <mergeCell ref="E17:N17"/>
    <mergeCell ref="O17:Q17"/>
    <mergeCell ref="R17:S17"/>
    <mergeCell ref="T17:U17"/>
    <mergeCell ref="X17:AB17"/>
    <mergeCell ref="AE17:AF17"/>
    <mergeCell ref="AI15:AK15"/>
    <mergeCell ref="E16:N16"/>
    <mergeCell ref="O16:Q16"/>
    <mergeCell ref="R16:S16"/>
    <mergeCell ref="T16:U16"/>
    <mergeCell ref="X16:AB16"/>
    <mergeCell ref="AE16:AF16"/>
    <mergeCell ref="AI16:AK16"/>
    <mergeCell ref="E15:N15"/>
    <mergeCell ref="O15:Q15"/>
    <mergeCell ref="R15:S15"/>
    <mergeCell ref="T15:U15"/>
    <mergeCell ref="X15:AB15"/>
    <mergeCell ref="AE15:AF15"/>
    <mergeCell ref="AI13:AK13"/>
    <mergeCell ref="E14:N14"/>
    <mergeCell ref="O14:Q14"/>
    <mergeCell ref="R14:S14"/>
    <mergeCell ref="T14:U14"/>
    <mergeCell ref="X14:AB14"/>
    <mergeCell ref="AE14:AF14"/>
    <mergeCell ref="AI14:AK14"/>
    <mergeCell ref="E13:N13"/>
    <mergeCell ref="O13:Q13"/>
    <mergeCell ref="R13:S13"/>
    <mergeCell ref="T13:U13"/>
    <mergeCell ref="X13:AB13"/>
    <mergeCell ref="AE13:AF13"/>
    <mergeCell ref="AI11:AK11"/>
    <mergeCell ref="E12:N12"/>
    <mergeCell ref="O12:Q12"/>
    <mergeCell ref="R12:S12"/>
    <mergeCell ref="T12:U12"/>
    <mergeCell ref="X12:AB12"/>
    <mergeCell ref="AE12:AF12"/>
    <mergeCell ref="AI12:AK12"/>
    <mergeCell ref="E11:N11"/>
    <mergeCell ref="O11:Q11"/>
    <mergeCell ref="R11:S11"/>
    <mergeCell ref="T11:U11"/>
    <mergeCell ref="X11:AB11"/>
    <mergeCell ref="AE11:AF11"/>
    <mergeCell ref="AI9:AK9"/>
    <mergeCell ref="E10:N10"/>
    <mergeCell ref="O10:Q10"/>
    <mergeCell ref="R10:S10"/>
    <mergeCell ref="T10:U10"/>
    <mergeCell ref="X10:AB10"/>
    <mergeCell ref="AE10:AF10"/>
    <mergeCell ref="AI10:AK10"/>
    <mergeCell ref="E9:N9"/>
    <mergeCell ref="O9:Q9"/>
    <mergeCell ref="R9:S9"/>
    <mergeCell ref="T9:U9"/>
    <mergeCell ref="X9:AB9"/>
    <mergeCell ref="AE9:AF9"/>
    <mergeCell ref="AI7:AK7"/>
    <mergeCell ref="E8:N8"/>
    <mergeCell ref="O8:Q8"/>
    <mergeCell ref="R8:S8"/>
    <mergeCell ref="T8:U8"/>
    <mergeCell ref="X8:AB8"/>
    <mergeCell ref="AE8:AF8"/>
    <mergeCell ref="AI8:AK8"/>
    <mergeCell ref="E7:N7"/>
    <mergeCell ref="O7:Q7"/>
    <mergeCell ref="R7:S7"/>
    <mergeCell ref="T7:U7"/>
    <mergeCell ref="X7:AB7"/>
    <mergeCell ref="AE7:AF7"/>
    <mergeCell ref="AI5:AK5"/>
    <mergeCell ref="E6:N6"/>
    <mergeCell ref="O6:Q6"/>
    <mergeCell ref="R6:S6"/>
    <mergeCell ref="T6:U6"/>
    <mergeCell ref="X6:AB6"/>
    <mergeCell ref="AE6:AF6"/>
    <mergeCell ref="AI6:AK6"/>
    <mergeCell ref="E5:N5"/>
    <mergeCell ref="O5:Q5"/>
    <mergeCell ref="R5:S5"/>
    <mergeCell ref="T5:U5"/>
    <mergeCell ref="X5:AB5"/>
    <mergeCell ref="AE5:AF5"/>
    <mergeCell ref="AI3:AK3"/>
    <mergeCell ref="E4:N4"/>
    <mergeCell ref="O4:Q4"/>
    <mergeCell ref="R4:S4"/>
    <mergeCell ref="T4:U4"/>
    <mergeCell ref="X4:AB4"/>
    <mergeCell ref="AE4:AF4"/>
    <mergeCell ref="AI4:AK4"/>
    <mergeCell ref="E3:N3"/>
    <mergeCell ref="O3:Q3"/>
    <mergeCell ref="R3:S3"/>
    <mergeCell ref="T3:U3"/>
    <mergeCell ref="X3:AB3"/>
    <mergeCell ref="AE3:AF3"/>
    <mergeCell ref="AI1:AK1"/>
    <mergeCell ref="E2:N2"/>
    <mergeCell ref="O2:Q2"/>
    <mergeCell ref="R2:S2"/>
    <mergeCell ref="T2:U2"/>
    <mergeCell ref="X2:AB2"/>
    <mergeCell ref="AE2:AF2"/>
    <mergeCell ref="AI2:AK2"/>
    <mergeCell ref="E1:N1"/>
    <mergeCell ref="O1:Q1"/>
    <mergeCell ref="R1:S1"/>
    <mergeCell ref="T1:U1"/>
    <mergeCell ref="X1:AB1"/>
    <mergeCell ref="AE1:AF1"/>
  </mergeCells>
  <pageMargins left="0.7" right="0.7" top="0.78740157499999996" bottom="0.78740157499999996"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dimension ref="A1:AK176"/>
  <sheetViews>
    <sheetView view="pageBreakPreview" zoomScaleNormal="70" zoomScaleSheetLayoutView="100" workbookViewId="0">
      <pane ySplit="1" topLeftCell="A2" activePane="bottomLeft" state="frozen"/>
      <selection pane="bottomLeft" activeCell="O41" sqref="O41:Q41"/>
    </sheetView>
  </sheetViews>
  <sheetFormatPr defaultRowHeight="15"/>
  <cols>
    <col min="1" max="1" width="86.140625" style="3" customWidth="1"/>
    <col min="2" max="2" width="12.28515625" style="3" bestFit="1" customWidth="1"/>
    <col min="3" max="37" width="4" style="3" customWidth="1"/>
    <col min="38" max="16384" width="9.140625" style="3"/>
  </cols>
  <sheetData>
    <row r="1" spans="1:37" ht="66" customHeight="1">
      <c r="A1" s="27" t="s">
        <v>33</v>
      </c>
      <c r="B1" s="35" t="s">
        <v>39</v>
      </c>
      <c r="C1" s="35" t="s">
        <v>142</v>
      </c>
      <c r="D1" s="35" t="s">
        <v>143</v>
      </c>
      <c r="E1" s="115" t="s">
        <v>144</v>
      </c>
      <c r="F1" s="117"/>
      <c r="G1" s="117"/>
      <c r="H1" s="117"/>
      <c r="I1" s="117"/>
      <c r="J1" s="117"/>
      <c r="K1" s="117"/>
      <c r="L1" s="117"/>
      <c r="M1" s="117"/>
      <c r="N1" s="116"/>
      <c r="O1" s="115" t="s">
        <v>243</v>
      </c>
      <c r="P1" s="117"/>
      <c r="Q1" s="116"/>
      <c r="R1" s="115" t="s">
        <v>153</v>
      </c>
      <c r="S1" s="116"/>
      <c r="T1" s="115" t="s">
        <v>193</v>
      </c>
      <c r="U1" s="116"/>
      <c r="V1" s="35" t="s">
        <v>223</v>
      </c>
      <c r="W1" s="35" t="s">
        <v>197</v>
      </c>
      <c r="X1" s="114" t="s">
        <v>174</v>
      </c>
      <c r="Y1" s="112"/>
      <c r="Z1" s="112"/>
      <c r="AA1" s="112"/>
      <c r="AB1" s="113"/>
      <c r="AC1" s="36" t="s">
        <v>162</v>
      </c>
      <c r="AD1" s="36" t="s">
        <v>161</v>
      </c>
      <c r="AE1" s="112" t="s">
        <v>163</v>
      </c>
      <c r="AF1" s="112"/>
      <c r="AG1" s="35" t="s">
        <v>208</v>
      </c>
      <c r="AH1" s="35" t="s">
        <v>205</v>
      </c>
      <c r="AI1" s="112" t="s">
        <v>170</v>
      </c>
      <c r="AJ1" s="112"/>
      <c r="AK1" s="113"/>
    </row>
    <row r="2" spans="1:37">
      <c r="A2" s="3" t="s">
        <v>34</v>
      </c>
      <c r="B2" s="16"/>
      <c r="C2" s="16"/>
      <c r="D2" s="16"/>
      <c r="E2" s="82">
        <v>104</v>
      </c>
      <c r="F2" s="83"/>
      <c r="G2" s="83"/>
      <c r="H2" s="83"/>
      <c r="I2" s="83"/>
      <c r="J2" s="83"/>
      <c r="K2" s="83"/>
      <c r="L2" s="83"/>
      <c r="M2" s="83"/>
      <c r="N2" s="84"/>
      <c r="O2" s="82">
        <v>2</v>
      </c>
      <c r="P2" s="83"/>
      <c r="Q2" s="84"/>
      <c r="R2" s="82">
        <v>56</v>
      </c>
      <c r="S2" s="84"/>
      <c r="T2" s="82">
        <v>42</v>
      </c>
      <c r="U2" s="84"/>
      <c r="V2" s="16">
        <v>8</v>
      </c>
      <c r="W2" s="17">
        <v>685</v>
      </c>
      <c r="X2" s="82">
        <v>101</v>
      </c>
      <c r="Y2" s="83"/>
      <c r="Z2" s="83"/>
      <c r="AA2" s="83"/>
      <c r="AB2" s="84"/>
      <c r="AC2" s="16">
        <v>1034</v>
      </c>
      <c r="AD2" s="17">
        <v>4</v>
      </c>
      <c r="AE2" s="82">
        <v>9</v>
      </c>
      <c r="AF2" s="84"/>
      <c r="AG2" s="17">
        <v>38</v>
      </c>
      <c r="AH2" s="17">
        <v>37</v>
      </c>
      <c r="AI2" s="85"/>
      <c r="AJ2" s="86"/>
      <c r="AK2" s="87"/>
    </row>
    <row r="3" spans="1:37">
      <c r="A3" s="5" t="s">
        <v>35</v>
      </c>
      <c r="B3" s="17"/>
      <c r="C3" s="17"/>
      <c r="D3" s="17"/>
      <c r="E3" s="85">
        <v>87</v>
      </c>
      <c r="F3" s="86"/>
      <c r="G3" s="86"/>
      <c r="H3" s="86"/>
      <c r="I3" s="86"/>
      <c r="J3" s="86"/>
      <c r="K3" s="86"/>
      <c r="L3" s="86"/>
      <c r="M3" s="86"/>
      <c r="N3" s="87"/>
      <c r="O3" s="85">
        <v>1</v>
      </c>
      <c r="P3" s="86"/>
      <c r="Q3" s="87"/>
      <c r="R3" s="85">
        <v>45</v>
      </c>
      <c r="S3" s="87"/>
      <c r="T3" s="85">
        <v>25</v>
      </c>
      <c r="U3" s="87"/>
      <c r="V3" s="17">
        <v>7</v>
      </c>
      <c r="W3" s="17">
        <v>545</v>
      </c>
      <c r="X3" s="85">
        <v>63</v>
      </c>
      <c r="Y3" s="86"/>
      <c r="Z3" s="86"/>
      <c r="AA3" s="86"/>
      <c r="AB3" s="87"/>
      <c r="AC3" s="17">
        <v>797</v>
      </c>
      <c r="AD3" s="17">
        <v>1</v>
      </c>
      <c r="AE3" s="85">
        <v>3</v>
      </c>
      <c r="AF3" s="87"/>
      <c r="AG3" s="17">
        <v>30</v>
      </c>
      <c r="AH3" s="17">
        <v>37</v>
      </c>
      <c r="AI3" s="85"/>
      <c r="AJ3" s="86"/>
      <c r="AK3" s="87"/>
    </row>
    <row r="4" spans="1:37">
      <c r="A4" s="5" t="s">
        <v>36</v>
      </c>
      <c r="B4" s="17"/>
      <c r="C4" s="17"/>
      <c r="D4" s="17"/>
      <c r="E4" s="85">
        <v>17</v>
      </c>
      <c r="F4" s="86"/>
      <c r="G4" s="86"/>
      <c r="H4" s="86"/>
      <c r="I4" s="86"/>
      <c r="J4" s="86"/>
      <c r="K4" s="86"/>
      <c r="L4" s="86"/>
      <c r="M4" s="86"/>
      <c r="N4" s="87"/>
      <c r="O4" s="85">
        <v>1</v>
      </c>
      <c r="P4" s="86"/>
      <c r="Q4" s="87"/>
      <c r="R4" s="85">
        <v>11</v>
      </c>
      <c r="S4" s="87"/>
      <c r="T4" s="85">
        <v>17</v>
      </c>
      <c r="U4" s="87"/>
      <c r="V4" s="17">
        <v>1</v>
      </c>
      <c r="W4" s="17">
        <v>140</v>
      </c>
      <c r="X4" s="85">
        <v>37</v>
      </c>
      <c r="Y4" s="86"/>
      <c r="Z4" s="86"/>
      <c r="AA4" s="86"/>
      <c r="AB4" s="87"/>
      <c r="AC4" s="17">
        <v>237</v>
      </c>
      <c r="AD4" s="17">
        <v>3</v>
      </c>
      <c r="AE4" s="85"/>
      <c r="AF4" s="87"/>
      <c r="AG4" s="17">
        <v>8</v>
      </c>
      <c r="AH4" s="17"/>
      <c r="AI4" s="85"/>
      <c r="AJ4" s="86"/>
      <c r="AK4" s="87"/>
    </row>
    <row r="5" spans="1:37">
      <c r="A5" s="5" t="s">
        <v>37</v>
      </c>
      <c r="B5" s="17">
        <v>14</v>
      </c>
      <c r="C5" s="17">
        <v>13</v>
      </c>
      <c r="D5" s="17"/>
      <c r="E5" s="85">
        <v>37</v>
      </c>
      <c r="F5" s="86"/>
      <c r="G5" s="86"/>
      <c r="H5" s="86"/>
      <c r="I5" s="86"/>
      <c r="J5" s="86"/>
      <c r="K5" s="86"/>
      <c r="L5" s="86"/>
      <c r="M5" s="86"/>
      <c r="N5" s="87"/>
      <c r="O5" s="85"/>
      <c r="P5" s="86"/>
      <c r="Q5" s="87"/>
      <c r="R5" s="85">
        <v>3</v>
      </c>
      <c r="S5" s="87"/>
      <c r="T5" s="85">
        <v>6</v>
      </c>
      <c r="U5" s="87"/>
      <c r="V5" s="17">
        <v>8</v>
      </c>
      <c r="W5" s="17"/>
      <c r="X5" s="85">
        <v>11</v>
      </c>
      <c r="Y5" s="86"/>
      <c r="Z5" s="86"/>
      <c r="AA5" s="86"/>
      <c r="AB5" s="87"/>
      <c r="AC5" s="17"/>
      <c r="AD5" s="17"/>
      <c r="AE5" s="85"/>
      <c r="AF5" s="87"/>
      <c r="AG5" s="17"/>
      <c r="AH5" s="17"/>
      <c r="AI5" s="85"/>
      <c r="AJ5" s="86"/>
      <c r="AK5" s="87"/>
    </row>
    <row r="6" spans="1:37">
      <c r="A6" s="5" t="s">
        <v>38</v>
      </c>
      <c r="B6" s="17"/>
      <c r="C6" s="17"/>
      <c r="D6" s="17"/>
      <c r="E6" s="85"/>
      <c r="F6" s="86"/>
      <c r="G6" s="86"/>
      <c r="H6" s="86"/>
      <c r="I6" s="86"/>
      <c r="J6" s="86"/>
      <c r="K6" s="86"/>
      <c r="L6" s="86"/>
      <c r="M6" s="86"/>
      <c r="N6" s="87"/>
      <c r="O6" s="85"/>
      <c r="P6" s="86"/>
      <c r="Q6" s="87"/>
      <c r="R6" s="85">
        <v>2</v>
      </c>
      <c r="S6" s="87"/>
      <c r="T6" s="92">
        <v>5</v>
      </c>
      <c r="U6" s="93"/>
      <c r="V6" s="19">
        <v>2</v>
      </c>
      <c r="W6" s="17"/>
      <c r="X6" s="85"/>
      <c r="Y6" s="86"/>
      <c r="Z6" s="86"/>
      <c r="AA6" s="86"/>
      <c r="AB6" s="87"/>
      <c r="AC6" s="17"/>
      <c r="AD6" s="17"/>
      <c r="AE6" s="85"/>
      <c r="AF6" s="87"/>
      <c r="AG6" s="17"/>
      <c r="AH6" s="17"/>
      <c r="AI6" s="85"/>
      <c r="AJ6" s="86"/>
      <c r="AK6" s="87"/>
    </row>
    <row r="7" spans="1:37">
      <c r="A7" s="3" t="s">
        <v>159</v>
      </c>
      <c r="B7" s="17">
        <v>1</v>
      </c>
      <c r="C7" s="17">
        <v>1</v>
      </c>
      <c r="D7" s="17">
        <v>0</v>
      </c>
      <c r="E7" s="85">
        <v>7</v>
      </c>
      <c r="F7" s="86"/>
      <c r="G7" s="86"/>
      <c r="H7" s="86"/>
      <c r="I7" s="86"/>
      <c r="J7" s="86"/>
      <c r="K7" s="86"/>
      <c r="L7" s="86"/>
      <c r="M7" s="86"/>
      <c r="N7" s="87"/>
      <c r="O7" s="85">
        <v>1</v>
      </c>
      <c r="P7" s="86"/>
      <c r="Q7" s="87"/>
      <c r="R7" s="85">
        <v>2</v>
      </c>
      <c r="S7" s="87"/>
      <c r="T7" s="92">
        <v>3</v>
      </c>
      <c r="U7" s="93"/>
      <c r="V7" s="19">
        <v>1</v>
      </c>
      <c r="W7" s="19">
        <v>0</v>
      </c>
      <c r="X7" s="92">
        <v>5</v>
      </c>
      <c r="Y7" s="94"/>
      <c r="Z7" s="94"/>
      <c r="AA7" s="94"/>
      <c r="AB7" s="93"/>
      <c r="AC7" s="19">
        <v>1</v>
      </c>
      <c r="AD7" s="19">
        <v>1</v>
      </c>
      <c r="AE7" s="92">
        <v>2</v>
      </c>
      <c r="AF7" s="93"/>
      <c r="AG7" s="19">
        <v>6</v>
      </c>
      <c r="AH7" s="19">
        <v>0</v>
      </c>
      <c r="AI7" s="85"/>
      <c r="AJ7" s="86"/>
      <c r="AK7" s="87"/>
    </row>
    <row r="8" spans="1:37">
      <c r="A8" s="3" t="s">
        <v>32</v>
      </c>
      <c r="B8" s="17">
        <v>0</v>
      </c>
      <c r="C8" s="17">
        <v>5</v>
      </c>
      <c r="D8" s="17">
        <v>5</v>
      </c>
      <c r="E8" s="85">
        <v>1</v>
      </c>
      <c r="F8" s="86"/>
      <c r="G8" s="86"/>
      <c r="H8" s="86"/>
      <c r="I8" s="86"/>
      <c r="J8" s="86"/>
      <c r="K8" s="86"/>
      <c r="L8" s="86"/>
      <c r="M8" s="86"/>
      <c r="N8" s="87"/>
      <c r="O8" s="85">
        <v>4</v>
      </c>
      <c r="P8" s="86"/>
      <c r="Q8" s="87"/>
      <c r="R8" s="85">
        <v>0</v>
      </c>
      <c r="S8" s="87"/>
      <c r="T8" s="92">
        <v>0</v>
      </c>
      <c r="U8" s="93"/>
      <c r="V8" s="19">
        <v>2</v>
      </c>
      <c r="W8" s="19">
        <v>3</v>
      </c>
      <c r="X8" s="92">
        <v>2</v>
      </c>
      <c r="Y8" s="94"/>
      <c r="Z8" s="94"/>
      <c r="AA8" s="94"/>
      <c r="AB8" s="93"/>
      <c r="AC8" s="19">
        <v>0</v>
      </c>
      <c r="AD8" s="19">
        <v>1</v>
      </c>
      <c r="AE8" s="92">
        <v>0</v>
      </c>
      <c r="AF8" s="93"/>
      <c r="AG8" s="19">
        <v>0</v>
      </c>
      <c r="AH8" s="19">
        <v>3</v>
      </c>
      <c r="AI8" s="85"/>
      <c r="AJ8" s="86"/>
      <c r="AK8" s="87"/>
    </row>
    <row r="9" spans="1:37">
      <c r="A9" s="4" t="s">
        <v>0</v>
      </c>
      <c r="B9" s="17"/>
      <c r="C9" s="17"/>
      <c r="D9" s="17"/>
      <c r="E9" s="85"/>
      <c r="F9" s="86"/>
      <c r="G9" s="86"/>
      <c r="H9" s="86"/>
      <c r="I9" s="86"/>
      <c r="J9" s="86"/>
      <c r="K9" s="86"/>
      <c r="L9" s="86"/>
      <c r="M9" s="86"/>
      <c r="N9" s="87"/>
      <c r="O9" s="85"/>
      <c r="P9" s="86"/>
      <c r="Q9" s="87"/>
      <c r="R9" s="85"/>
      <c r="S9" s="87"/>
      <c r="T9" s="85"/>
      <c r="U9" s="87"/>
      <c r="V9" s="17"/>
      <c r="W9" s="17"/>
      <c r="X9" s="85"/>
      <c r="Y9" s="86"/>
      <c r="Z9" s="86"/>
      <c r="AA9" s="86"/>
      <c r="AB9" s="87"/>
      <c r="AC9" s="17"/>
      <c r="AD9" s="17"/>
      <c r="AE9" s="85"/>
      <c r="AF9" s="87"/>
      <c r="AG9" s="17"/>
      <c r="AH9" s="17"/>
      <c r="AI9" s="85"/>
      <c r="AJ9" s="86"/>
      <c r="AK9" s="87"/>
    </row>
    <row r="10" spans="1:37">
      <c r="A10" s="6" t="s">
        <v>1</v>
      </c>
      <c r="B10" s="17">
        <v>4</v>
      </c>
      <c r="C10" s="17">
        <v>4</v>
      </c>
      <c r="D10" s="17"/>
      <c r="E10" s="85">
        <v>2</v>
      </c>
      <c r="F10" s="86"/>
      <c r="G10" s="86"/>
      <c r="H10" s="86"/>
      <c r="I10" s="86"/>
      <c r="J10" s="86"/>
      <c r="K10" s="86"/>
      <c r="L10" s="86"/>
      <c r="M10" s="86"/>
      <c r="N10" s="87"/>
      <c r="O10" s="85">
        <v>3</v>
      </c>
      <c r="P10" s="86"/>
      <c r="Q10" s="87"/>
      <c r="R10" s="85">
        <v>1</v>
      </c>
      <c r="S10" s="87"/>
      <c r="T10" s="85">
        <v>2</v>
      </c>
      <c r="U10" s="87"/>
      <c r="V10" s="17">
        <v>2</v>
      </c>
      <c r="W10" s="17">
        <v>3</v>
      </c>
      <c r="X10" s="85">
        <v>2</v>
      </c>
      <c r="Y10" s="86"/>
      <c r="Z10" s="86"/>
      <c r="AA10" s="86"/>
      <c r="AB10" s="87"/>
      <c r="AC10" s="17">
        <v>3</v>
      </c>
      <c r="AD10" s="17"/>
      <c r="AE10" s="85">
        <v>3</v>
      </c>
      <c r="AF10" s="87"/>
      <c r="AG10" s="17">
        <v>1</v>
      </c>
      <c r="AH10" s="17">
        <v>4</v>
      </c>
      <c r="AI10" s="85"/>
      <c r="AJ10" s="86"/>
      <c r="AK10" s="87"/>
    </row>
    <row r="11" spans="1:37">
      <c r="A11" s="6" t="s">
        <v>2</v>
      </c>
      <c r="B11" s="17">
        <v>4</v>
      </c>
      <c r="C11" s="17">
        <v>4</v>
      </c>
      <c r="D11" s="17"/>
      <c r="E11" s="85">
        <v>1</v>
      </c>
      <c r="F11" s="86"/>
      <c r="G11" s="86"/>
      <c r="H11" s="86"/>
      <c r="I11" s="86"/>
      <c r="J11" s="86"/>
      <c r="K11" s="86"/>
      <c r="L11" s="86"/>
      <c r="M11" s="86"/>
      <c r="N11" s="87"/>
      <c r="O11" s="85">
        <v>2</v>
      </c>
      <c r="P11" s="86"/>
      <c r="Q11" s="87"/>
      <c r="R11" s="85">
        <v>1</v>
      </c>
      <c r="S11" s="87"/>
      <c r="T11" s="85">
        <v>2</v>
      </c>
      <c r="U11" s="87"/>
      <c r="V11" s="17">
        <v>2</v>
      </c>
      <c r="W11" s="17">
        <v>2</v>
      </c>
      <c r="X11" s="85">
        <v>2</v>
      </c>
      <c r="Y11" s="86"/>
      <c r="Z11" s="86"/>
      <c r="AA11" s="86"/>
      <c r="AB11" s="87"/>
      <c r="AC11" s="17">
        <v>3</v>
      </c>
      <c r="AD11" s="17"/>
      <c r="AE11" s="85">
        <v>2</v>
      </c>
      <c r="AF11" s="87"/>
      <c r="AG11" s="17">
        <v>1</v>
      </c>
      <c r="AH11" s="17">
        <v>3</v>
      </c>
      <c r="AI11" s="85"/>
      <c r="AJ11" s="86"/>
      <c r="AK11" s="87"/>
    </row>
    <row r="12" spans="1:37">
      <c r="A12" s="3" t="s">
        <v>3</v>
      </c>
      <c r="B12" s="17"/>
      <c r="C12" s="17"/>
      <c r="D12" s="17"/>
      <c r="E12" s="85">
        <v>1</v>
      </c>
      <c r="F12" s="86"/>
      <c r="G12" s="86"/>
      <c r="H12" s="86"/>
      <c r="I12" s="86"/>
      <c r="J12" s="86"/>
      <c r="K12" s="86"/>
      <c r="L12" s="86"/>
      <c r="M12" s="86"/>
      <c r="N12" s="87"/>
      <c r="O12" s="85">
        <v>2</v>
      </c>
      <c r="P12" s="86"/>
      <c r="Q12" s="87"/>
      <c r="R12" s="85">
        <v>2</v>
      </c>
      <c r="S12" s="87"/>
      <c r="T12" s="85">
        <v>5</v>
      </c>
      <c r="U12" s="87"/>
      <c r="V12" s="17">
        <v>2</v>
      </c>
      <c r="W12" s="17">
        <v>2</v>
      </c>
      <c r="X12" s="85">
        <v>1</v>
      </c>
      <c r="Y12" s="86"/>
      <c r="Z12" s="86"/>
      <c r="AA12" s="86"/>
      <c r="AB12" s="87"/>
      <c r="AC12" s="17">
        <v>2</v>
      </c>
      <c r="AD12" s="17"/>
      <c r="AE12" s="85">
        <v>1</v>
      </c>
      <c r="AF12" s="87"/>
      <c r="AG12" s="17"/>
      <c r="AH12" s="17">
        <v>4</v>
      </c>
      <c r="AI12" s="85"/>
      <c r="AJ12" s="86"/>
      <c r="AK12" s="87"/>
    </row>
    <row r="13" spans="1:37">
      <c r="A13" s="3" t="s">
        <v>4</v>
      </c>
      <c r="B13" s="17"/>
      <c r="C13" s="17"/>
      <c r="D13" s="17"/>
      <c r="E13" s="85">
        <v>1</v>
      </c>
      <c r="F13" s="86"/>
      <c r="G13" s="86"/>
      <c r="H13" s="86"/>
      <c r="I13" s="86"/>
      <c r="J13" s="86"/>
      <c r="K13" s="86"/>
      <c r="L13" s="86"/>
      <c r="M13" s="86"/>
      <c r="N13" s="87"/>
      <c r="O13" s="85">
        <v>1</v>
      </c>
      <c r="P13" s="86"/>
      <c r="Q13" s="87"/>
      <c r="R13" s="85">
        <v>2</v>
      </c>
      <c r="S13" s="87"/>
      <c r="T13" s="85">
        <v>3</v>
      </c>
      <c r="U13" s="87"/>
      <c r="V13" s="17">
        <v>1</v>
      </c>
      <c r="W13" s="17">
        <v>2</v>
      </c>
      <c r="X13" s="85">
        <v>2</v>
      </c>
      <c r="Y13" s="86"/>
      <c r="Z13" s="86"/>
      <c r="AA13" s="86"/>
      <c r="AB13" s="87"/>
      <c r="AC13" s="17">
        <v>3</v>
      </c>
      <c r="AD13" s="17"/>
      <c r="AE13" s="85">
        <v>1</v>
      </c>
      <c r="AF13" s="87"/>
      <c r="AG13" s="17"/>
      <c r="AH13" s="17">
        <v>2</v>
      </c>
      <c r="AI13" s="85"/>
      <c r="AJ13" s="86"/>
      <c r="AK13" s="87"/>
    </row>
    <row r="14" spans="1:37">
      <c r="A14" s="3" t="s">
        <v>5</v>
      </c>
      <c r="B14" s="17"/>
      <c r="C14" s="17"/>
      <c r="D14" s="17"/>
      <c r="E14" s="85"/>
      <c r="F14" s="86"/>
      <c r="G14" s="86"/>
      <c r="H14" s="86"/>
      <c r="I14" s="86"/>
      <c r="J14" s="86"/>
      <c r="K14" s="86"/>
      <c r="L14" s="86"/>
      <c r="M14" s="86"/>
      <c r="N14" s="87"/>
      <c r="O14" s="85">
        <v>3</v>
      </c>
      <c r="P14" s="86"/>
      <c r="Q14" s="87"/>
      <c r="R14" s="85">
        <v>4</v>
      </c>
      <c r="S14" s="87"/>
      <c r="T14" s="85">
        <v>2</v>
      </c>
      <c r="U14" s="87"/>
      <c r="V14" s="17"/>
      <c r="W14" s="17">
        <v>1</v>
      </c>
      <c r="X14" s="85">
        <v>2</v>
      </c>
      <c r="Y14" s="86"/>
      <c r="Z14" s="86"/>
      <c r="AA14" s="86"/>
      <c r="AB14" s="87"/>
      <c r="AC14" s="17">
        <v>4</v>
      </c>
      <c r="AD14" s="17"/>
      <c r="AE14" s="85">
        <v>2</v>
      </c>
      <c r="AF14" s="87"/>
      <c r="AG14" s="17">
        <v>2</v>
      </c>
      <c r="AH14" s="17">
        <v>1</v>
      </c>
      <c r="AI14" s="85"/>
      <c r="AJ14" s="86"/>
      <c r="AK14" s="87"/>
    </row>
    <row r="15" spans="1:37">
      <c r="A15" s="3" t="s">
        <v>6</v>
      </c>
      <c r="B15" s="17"/>
      <c r="C15" s="17"/>
      <c r="D15" s="17"/>
      <c r="E15" s="85">
        <v>2</v>
      </c>
      <c r="F15" s="86"/>
      <c r="G15" s="86"/>
      <c r="H15" s="86"/>
      <c r="I15" s="86"/>
      <c r="J15" s="86"/>
      <c r="K15" s="86"/>
      <c r="L15" s="86"/>
      <c r="M15" s="86"/>
      <c r="N15" s="87"/>
      <c r="O15" s="85">
        <v>5</v>
      </c>
      <c r="P15" s="86"/>
      <c r="Q15" s="87"/>
      <c r="R15" s="85">
        <v>1</v>
      </c>
      <c r="S15" s="87"/>
      <c r="T15" s="85">
        <v>1</v>
      </c>
      <c r="U15" s="87"/>
      <c r="V15" s="17"/>
      <c r="W15" s="17">
        <v>1</v>
      </c>
      <c r="X15" s="85">
        <v>2</v>
      </c>
      <c r="Y15" s="86"/>
      <c r="Z15" s="86"/>
      <c r="AA15" s="86"/>
      <c r="AB15" s="87"/>
      <c r="AC15" s="17">
        <v>5</v>
      </c>
      <c r="AD15" s="17"/>
      <c r="AE15" s="85">
        <v>1</v>
      </c>
      <c r="AF15" s="87"/>
      <c r="AG15" s="17">
        <v>2</v>
      </c>
      <c r="AH15" s="17"/>
      <c r="AI15" s="85"/>
      <c r="AJ15" s="86"/>
      <c r="AK15" s="87"/>
    </row>
    <row r="16" spans="1:37">
      <c r="A16" s="3" t="s">
        <v>7</v>
      </c>
      <c r="B16" s="17"/>
      <c r="C16" s="17"/>
      <c r="D16" s="17"/>
      <c r="E16" s="85">
        <v>2</v>
      </c>
      <c r="F16" s="86"/>
      <c r="G16" s="86"/>
      <c r="H16" s="86"/>
      <c r="I16" s="86"/>
      <c r="J16" s="86"/>
      <c r="K16" s="86"/>
      <c r="L16" s="86"/>
      <c r="M16" s="86"/>
      <c r="N16" s="87"/>
      <c r="O16" s="85">
        <v>5</v>
      </c>
      <c r="P16" s="86"/>
      <c r="Q16" s="87"/>
      <c r="R16" s="85">
        <v>2</v>
      </c>
      <c r="S16" s="87"/>
      <c r="T16" s="85">
        <v>1</v>
      </c>
      <c r="U16" s="87"/>
      <c r="V16" s="17"/>
      <c r="W16" s="17">
        <v>1</v>
      </c>
      <c r="X16" s="85">
        <v>2</v>
      </c>
      <c r="Y16" s="86"/>
      <c r="Z16" s="86"/>
      <c r="AA16" s="86"/>
      <c r="AB16" s="87"/>
      <c r="AC16" s="17">
        <v>3</v>
      </c>
      <c r="AD16" s="17"/>
      <c r="AE16" s="85">
        <v>3</v>
      </c>
      <c r="AF16" s="87"/>
      <c r="AG16" s="17">
        <v>2</v>
      </c>
      <c r="AH16" s="17">
        <v>3</v>
      </c>
      <c r="AI16" s="85"/>
      <c r="AJ16" s="86"/>
      <c r="AK16" s="87"/>
    </row>
    <row r="17" spans="1:37">
      <c r="A17" s="3" t="s">
        <v>8</v>
      </c>
      <c r="B17" s="17"/>
      <c r="C17" s="17"/>
      <c r="D17" s="17"/>
      <c r="E17" s="85"/>
      <c r="F17" s="86"/>
      <c r="G17" s="86"/>
      <c r="H17" s="86"/>
      <c r="I17" s="86"/>
      <c r="J17" s="86"/>
      <c r="K17" s="86"/>
      <c r="L17" s="86"/>
      <c r="M17" s="86"/>
      <c r="N17" s="87"/>
      <c r="O17" s="85"/>
      <c r="P17" s="86"/>
      <c r="Q17" s="87"/>
      <c r="R17" s="85"/>
      <c r="S17" s="87"/>
      <c r="T17" s="85"/>
      <c r="U17" s="87"/>
      <c r="V17" s="17"/>
      <c r="W17" s="17"/>
      <c r="X17" s="85"/>
      <c r="Y17" s="86"/>
      <c r="Z17" s="86"/>
      <c r="AA17" s="86"/>
      <c r="AB17" s="87"/>
      <c r="AC17" s="17"/>
      <c r="AD17" s="17">
        <v>1</v>
      </c>
      <c r="AE17" s="85"/>
      <c r="AF17" s="87"/>
      <c r="AG17" s="17"/>
      <c r="AH17" s="17"/>
      <c r="AI17" s="85"/>
      <c r="AJ17" s="86"/>
      <c r="AK17" s="87"/>
    </row>
    <row r="18" spans="1:37">
      <c r="A18" s="4" t="s">
        <v>9</v>
      </c>
      <c r="B18" s="17"/>
      <c r="C18" s="17"/>
      <c r="D18" s="17"/>
      <c r="E18" s="85"/>
      <c r="F18" s="86"/>
      <c r="G18" s="86"/>
      <c r="H18" s="86"/>
      <c r="I18" s="86"/>
      <c r="J18" s="86"/>
      <c r="K18" s="86"/>
      <c r="L18" s="86"/>
      <c r="M18" s="86"/>
      <c r="N18" s="87"/>
      <c r="O18" s="85"/>
      <c r="P18" s="86"/>
      <c r="Q18" s="87"/>
      <c r="R18" s="85"/>
      <c r="S18" s="87"/>
      <c r="T18" s="85"/>
      <c r="U18" s="87"/>
      <c r="V18" s="17"/>
      <c r="W18" s="17"/>
      <c r="X18" s="85"/>
      <c r="Y18" s="86"/>
      <c r="Z18" s="86"/>
      <c r="AA18" s="86"/>
      <c r="AB18" s="87"/>
      <c r="AC18" s="17"/>
      <c r="AD18" s="17"/>
      <c r="AE18" s="85"/>
      <c r="AF18" s="87"/>
      <c r="AG18" s="17"/>
      <c r="AH18" s="17"/>
      <c r="AI18" s="85"/>
      <c r="AJ18" s="86"/>
      <c r="AK18" s="87"/>
    </row>
    <row r="19" spans="1:37">
      <c r="A19" s="7" t="s">
        <v>10</v>
      </c>
      <c r="B19" s="17"/>
      <c r="C19" s="17"/>
      <c r="D19" s="17">
        <v>1</v>
      </c>
      <c r="E19" s="85">
        <v>1</v>
      </c>
      <c r="F19" s="86"/>
      <c r="G19" s="86"/>
      <c r="H19" s="86"/>
      <c r="I19" s="86"/>
      <c r="J19" s="86"/>
      <c r="K19" s="86"/>
      <c r="L19" s="86"/>
      <c r="M19" s="86"/>
      <c r="N19" s="87"/>
      <c r="O19" s="85">
        <v>1</v>
      </c>
      <c r="P19" s="86"/>
      <c r="Q19" s="87"/>
      <c r="R19" s="85">
        <v>1</v>
      </c>
      <c r="S19" s="87"/>
      <c r="T19" s="85">
        <v>1</v>
      </c>
      <c r="U19" s="87"/>
      <c r="V19" s="17">
        <v>1</v>
      </c>
      <c r="W19" s="17"/>
      <c r="X19" s="85">
        <v>1</v>
      </c>
      <c r="Y19" s="86"/>
      <c r="Z19" s="86"/>
      <c r="AA19" s="86"/>
      <c r="AB19" s="87"/>
      <c r="AC19" s="17">
        <v>1</v>
      </c>
      <c r="AD19" s="17">
        <v>1</v>
      </c>
      <c r="AE19" s="85"/>
      <c r="AF19" s="87"/>
      <c r="AG19" s="17">
        <v>1</v>
      </c>
      <c r="AH19" s="17">
        <v>1</v>
      </c>
      <c r="AI19" s="85"/>
      <c r="AJ19" s="86"/>
      <c r="AK19" s="87"/>
    </row>
    <row r="20" spans="1:37">
      <c r="A20" s="7" t="s">
        <v>19</v>
      </c>
      <c r="B20" s="17"/>
      <c r="C20" s="17"/>
      <c r="D20" s="17">
        <v>1</v>
      </c>
      <c r="E20" s="85">
        <v>1</v>
      </c>
      <c r="F20" s="86"/>
      <c r="G20" s="86"/>
      <c r="H20" s="86"/>
      <c r="I20" s="86"/>
      <c r="J20" s="86"/>
      <c r="K20" s="86"/>
      <c r="L20" s="86"/>
      <c r="M20" s="86"/>
      <c r="N20" s="87"/>
      <c r="O20" s="85">
        <v>1</v>
      </c>
      <c r="P20" s="86"/>
      <c r="Q20" s="87"/>
      <c r="R20" s="85">
        <v>1</v>
      </c>
      <c r="S20" s="87"/>
      <c r="T20" s="85">
        <v>1</v>
      </c>
      <c r="U20" s="87"/>
      <c r="V20" s="17">
        <v>1</v>
      </c>
      <c r="W20" s="17">
        <v>1</v>
      </c>
      <c r="X20" s="85">
        <v>1</v>
      </c>
      <c r="Y20" s="86"/>
      <c r="Z20" s="86"/>
      <c r="AA20" s="86"/>
      <c r="AB20" s="87"/>
      <c r="AC20" s="17"/>
      <c r="AD20" s="17">
        <v>1</v>
      </c>
      <c r="AE20" s="85"/>
      <c r="AF20" s="87"/>
      <c r="AG20" s="17">
        <v>1</v>
      </c>
      <c r="AH20" s="17">
        <v>1</v>
      </c>
      <c r="AI20" s="85"/>
      <c r="AJ20" s="86"/>
      <c r="AK20" s="87"/>
    </row>
    <row r="21" spans="1:37">
      <c r="A21" s="7" t="s">
        <v>11</v>
      </c>
      <c r="B21" s="17"/>
      <c r="C21" s="17"/>
      <c r="D21" s="17"/>
      <c r="E21" s="85"/>
      <c r="F21" s="86"/>
      <c r="G21" s="86"/>
      <c r="H21" s="86"/>
      <c r="I21" s="86"/>
      <c r="J21" s="86"/>
      <c r="K21" s="86"/>
      <c r="L21" s="86"/>
      <c r="M21" s="86"/>
      <c r="N21" s="87"/>
      <c r="O21" s="85"/>
      <c r="P21" s="86"/>
      <c r="Q21" s="87"/>
      <c r="R21" s="85">
        <v>1</v>
      </c>
      <c r="S21" s="87"/>
      <c r="T21" s="85">
        <v>1</v>
      </c>
      <c r="U21" s="87"/>
      <c r="V21" s="17"/>
      <c r="W21" s="17">
        <v>1</v>
      </c>
      <c r="X21" s="85">
        <v>1</v>
      </c>
      <c r="Y21" s="86"/>
      <c r="Z21" s="86"/>
      <c r="AA21" s="86"/>
      <c r="AB21" s="87"/>
      <c r="AC21" s="17"/>
      <c r="AD21" s="17"/>
      <c r="AE21" s="85"/>
      <c r="AF21" s="87"/>
      <c r="AG21" s="17">
        <v>1</v>
      </c>
      <c r="AH21" s="17">
        <v>1</v>
      </c>
      <c r="AI21" s="85"/>
      <c r="AJ21" s="86"/>
      <c r="AK21" s="87"/>
    </row>
    <row r="22" spans="1:37">
      <c r="A22" s="7" t="s">
        <v>12</v>
      </c>
      <c r="B22" s="17"/>
      <c r="C22" s="17"/>
      <c r="D22" s="17"/>
      <c r="E22" s="85"/>
      <c r="F22" s="86"/>
      <c r="G22" s="86"/>
      <c r="H22" s="86"/>
      <c r="I22" s="86"/>
      <c r="J22" s="86"/>
      <c r="K22" s="86"/>
      <c r="L22" s="86"/>
      <c r="M22" s="86"/>
      <c r="N22" s="87"/>
      <c r="O22" s="85"/>
      <c r="P22" s="86"/>
      <c r="Q22" s="87"/>
      <c r="R22" s="85"/>
      <c r="S22" s="87"/>
      <c r="T22" s="85"/>
      <c r="U22" s="87"/>
      <c r="V22" s="17"/>
      <c r="W22" s="17"/>
      <c r="X22" s="85">
        <v>1</v>
      </c>
      <c r="Y22" s="86"/>
      <c r="Z22" s="86"/>
      <c r="AA22" s="86"/>
      <c r="AB22" s="87"/>
      <c r="AC22" s="17"/>
      <c r="AD22" s="17"/>
      <c r="AE22" s="85"/>
      <c r="AF22" s="87"/>
      <c r="AG22" s="17"/>
      <c r="AH22" s="17">
        <v>1</v>
      </c>
      <c r="AI22" s="85"/>
      <c r="AJ22" s="86"/>
      <c r="AK22" s="87"/>
    </row>
    <row r="23" spans="1:37">
      <c r="A23" s="7" t="s">
        <v>13</v>
      </c>
      <c r="B23" s="17"/>
      <c r="C23" s="17"/>
      <c r="D23" s="17"/>
      <c r="E23" s="85"/>
      <c r="F23" s="86"/>
      <c r="G23" s="86"/>
      <c r="H23" s="86"/>
      <c r="I23" s="86"/>
      <c r="J23" s="86"/>
      <c r="K23" s="86"/>
      <c r="L23" s="86"/>
      <c r="M23" s="86"/>
      <c r="N23" s="87"/>
      <c r="O23" s="85"/>
      <c r="P23" s="86"/>
      <c r="Q23" s="87"/>
      <c r="R23" s="85"/>
      <c r="S23" s="87"/>
      <c r="T23" s="85"/>
      <c r="U23" s="87"/>
      <c r="V23" s="17"/>
      <c r="W23" s="17"/>
      <c r="X23" s="85"/>
      <c r="Y23" s="86"/>
      <c r="Z23" s="86"/>
      <c r="AA23" s="86"/>
      <c r="AB23" s="87"/>
      <c r="AC23" s="17"/>
      <c r="AD23" s="17"/>
      <c r="AE23" s="85"/>
      <c r="AF23" s="87"/>
      <c r="AG23" s="17">
        <v>1</v>
      </c>
      <c r="AH23" s="17">
        <v>1</v>
      </c>
      <c r="AI23" s="85"/>
      <c r="AJ23" s="86"/>
      <c r="AK23" s="87"/>
    </row>
    <row r="24" spans="1:37">
      <c r="A24" s="7" t="s">
        <v>14</v>
      </c>
      <c r="B24" s="17"/>
      <c r="C24" s="17"/>
      <c r="D24" s="17">
        <v>1</v>
      </c>
      <c r="E24" s="85"/>
      <c r="F24" s="86"/>
      <c r="G24" s="86"/>
      <c r="H24" s="86"/>
      <c r="I24" s="86"/>
      <c r="J24" s="86"/>
      <c r="K24" s="86"/>
      <c r="L24" s="86"/>
      <c r="M24" s="86"/>
      <c r="N24" s="87"/>
      <c r="O24" s="85"/>
      <c r="P24" s="86"/>
      <c r="Q24" s="87"/>
      <c r="R24" s="85"/>
      <c r="S24" s="87"/>
      <c r="T24" s="85"/>
      <c r="U24" s="87"/>
      <c r="V24" s="17"/>
      <c r="W24" s="17"/>
      <c r="X24" s="85">
        <v>1</v>
      </c>
      <c r="Y24" s="86"/>
      <c r="Z24" s="86"/>
      <c r="AA24" s="86"/>
      <c r="AB24" s="87"/>
      <c r="AC24" s="17"/>
      <c r="AD24" s="17"/>
      <c r="AE24" s="85">
        <v>1</v>
      </c>
      <c r="AF24" s="87"/>
      <c r="AG24" s="17">
        <v>1</v>
      </c>
      <c r="AH24" s="17">
        <v>1</v>
      </c>
      <c r="AI24" s="85"/>
      <c r="AJ24" s="86"/>
      <c r="AK24" s="87"/>
    </row>
    <row r="25" spans="1:37">
      <c r="A25" s="7" t="s">
        <v>15</v>
      </c>
      <c r="B25" s="17"/>
      <c r="C25" s="17"/>
      <c r="D25" s="17">
        <v>1</v>
      </c>
      <c r="E25" s="85">
        <v>1</v>
      </c>
      <c r="F25" s="86"/>
      <c r="G25" s="86"/>
      <c r="H25" s="86"/>
      <c r="I25" s="86"/>
      <c r="J25" s="86"/>
      <c r="K25" s="86"/>
      <c r="L25" s="86"/>
      <c r="M25" s="86"/>
      <c r="N25" s="87"/>
      <c r="O25" s="85">
        <v>1</v>
      </c>
      <c r="P25" s="86"/>
      <c r="Q25" s="87"/>
      <c r="R25" s="85">
        <v>1</v>
      </c>
      <c r="S25" s="87"/>
      <c r="T25" s="85">
        <v>1</v>
      </c>
      <c r="U25" s="87"/>
      <c r="V25" s="17">
        <v>1</v>
      </c>
      <c r="W25" s="17">
        <v>1</v>
      </c>
      <c r="X25" s="85">
        <v>1</v>
      </c>
      <c r="Y25" s="86"/>
      <c r="Z25" s="86"/>
      <c r="AA25" s="86"/>
      <c r="AB25" s="87"/>
      <c r="AC25" s="17">
        <v>1</v>
      </c>
      <c r="AD25" s="17"/>
      <c r="AE25" s="85">
        <v>1</v>
      </c>
      <c r="AF25" s="87"/>
      <c r="AG25" s="17">
        <v>1</v>
      </c>
      <c r="AH25" s="17">
        <v>1</v>
      </c>
      <c r="AI25" s="85"/>
      <c r="AJ25" s="86"/>
      <c r="AK25" s="87"/>
    </row>
    <row r="26" spans="1:37">
      <c r="A26" s="7" t="s">
        <v>16</v>
      </c>
      <c r="B26" s="17">
        <v>1</v>
      </c>
      <c r="C26" s="17">
        <v>1</v>
      </c>
      <c r="D26" s="17">
        <v>1</v>
      </c>
      <c r="E26" s="85">
        <v>1</v>
      </c>
      <c r="F26" s="86"/>
      <c r="G26" s="86"/>
      <c r="H26" s="86"/>
      <c r="I26" s="86"/>
      <c r="J26" s="86"/>
      <c r="K26" s="86"/>
      <c r="L26" s="86"/>
      <c r="M26" s="86"/>
      <c r="N26" s="87"/>
      <c r="O26" s="85">
        <v>1</v>
      </c>
      <c r="P26" s="86"/>
      <c r="Q26" s="87"/>
      <c r="R26" s="85">
        <v>1</v>
      </c>
      <c r="S26" s="87"/>
      <c r="T26" s="85">
        <v>1</v>
      </c>
      <c r="U26" s="87"/>
      <c r="V26" s="17">
        <v>1</v>
      </c>
      <c r="W26" s="17"/>
      <c r="X26" s="85">
        <v>1</v>
      </c>
      <c r="Y26" s="86"/>
      <c r="Z26" s="86"/>
      <c r="AA26" s="86"/>
      <c r="AB26" s="87"/>
      <c r="AC26" s="17"/>
      <c r="AD26" s="17">
        <v>1</v>
      </c>
      <c r="AE26" s="85">
        <v>1</v>
      </c>
      <c r="AF26" s="87"/>
      <c r="AG26" s="17">
        <v>1</v>
      </c>
      <c r="AH26" s="17">
        <v>1</v>
      </c>
      <c r="AI26" s="85"/>
      <c r="AJ26" s="86"/>
      <c r="AK26" s="87"/>
    </row>
    <row r="27" spans="1:37">
      <c r="A27" s="7" t="s">
        <v>17</v>
      </c>
      <c r="B27" s="17">
        <v>1</v>
      </c>
      <c r="C27" s="17">
        <v>1</v>
      </c>
      <c r="D27" s="17">
        <v>1</v>
      </c>
      <c r="E27" s="95">
        <v>1</v>
      </c>
      <c r="F27" s="96"/>
      <c r="G27" s="96"/>
      <c r="H27" s="96"/>
      <c r="I27" s="96"/>
      <c r="J27" s="96"/>
      <c r="K27" s="96"/>
      <c r="L27" s="96"/>
      <c r="M27" s="96"/>
      <c r="N27" s="97"/>
      <c r="O27" s="85">
        <v>1</v>
      </c>
      <c r="P27" s="86"/>
      <c r="Q27" s="87"/>
      <c r="R27" s="85"/>
      <c r="S27" s="87"/>
      <c r="T27" s="85">
        <v>1</v>
      </c>
      <c r="U27" s="87"/>
      <c r="V27" s="17">
        <v>1</v>
      </c>
      <c r="W27" s="17"/>
      <c r="X27" s="85">
        <v>1</v>
      </c>
      <c r="Y27" s="86"/>
      <c r="Z27" s="86"/>
      <c r="AA27" s="86"/>
      <c r="AB27" s="87"/>
      <c r="AC27" s="17"/>
      <c r="AD27" s="17"/>
      <c r="AE27" s="85">
        <v>1</v>
      </c>
      <c r="AF27" s="87"/>
      <c r="AG27" s="17">
        <v>1</v>
      </c>
      <c r="AH27" s="17">
        <v>1</v>
      </c>
      <c r="AI27" s="85"/>
      <c r="AJ27" s="86"/>
      <c r="AK27" s="87"/>
    </row>
    <row r="28" spans="1:37">
      <c r="A28" s="7" t="s">
        <v>18</v>
      </c>
      <c r="B28" s="17">
        <v>1</v>
      </c>
      <c r="C28" s="17">
        <v>1</v>
      </c>
      <c r="D28" s="17">
        <v>1</v>
      </c>
      <c r="E28" s="85">
        <v>1</v>
      </c>
      <c r="F28" s="86"/>
      <c r="G28" s="86"/>
      <c r="H28" s="86"/>
      <c r="I28" s="86"/>
      <c r="J28" s="86"/>
      <c r="K28" s="86"/>
      <c r="L28" s="86"/>
      <c r="M28" s="86"/>
      <c r="N28" s="87"/>
      <c r="O28" s="85"/>
      <c r="P28" s="86"/>
      <c r="Q28" s="87"/>
      <c r="R28" s="85"/>
      <c r="S28" s="87"/>
      <c r="T28" s="85">
        <v>1</v>
      </c>
      <c r="U28" s="87"/>
      <c r="V28" s="17">
        <v>1</v>
      </c>
      <c r="W28" s="17"/>
      <c r="X28" s="85"/>
      <c r="Y28" s="86"/>
      <c r="Z28" s="86"/>
      <c r="AA28" s="86"/>
      <c r="AB28" s="87"/>
      <c r="AC28" s="17"/>
      <c r="AD28" s="17"/>
      <c r="AE28" s="85"/>
      <c r="AF28" s="87"/>
      <c r="AG28" s="17"/>
      <c r="AH28" s="17"/>
      <c r="AI28" s="85"/>
      <c r="AJ28" s="86"/>
      <c r="AK28" s="87"/>
    </row>
    <row r="29" spans="1:37" ht="226.5" customHeight="1">
      <c r="A29" s="9" t="s">
        <v>20</v>
      </c>
      <c r="B29" s="31" t="s">
        <v>221</v>
      </c>
      <c r="C29" s="31" t="s">
        <v>221</v>
      </c>
      <c r="D29" s="17"/>
      <c r="E29" s="98" t="s">
        <v>209</v>
      </c>
      <c r="F29" s="99"/>
      <c r="G29" s="99"/>
      <c r="H29" s="99"/>
      <c r="I29" s="99"/>
      <c r="J29" s="99"/>
      <c r="K29" s="100"/>
      <c r="L29" s="100"/>
      <c r="M29" s="100"/>
      <c r="N29" s="101"/>
      <c r="O29" s="102" t="s">
        <v>213</v>
      </c>
      <c r="P29" s="103"/>
      <c r="Q29" s="104"/>
      <c r="R29" s="102" t="s">
        <v>211</v>
      </c>
      <c r="S29" s="104"/>
      <c r="T29" s="102" t="s">
        <v>225</v>
      </c>
      <c r="U29" s="104"/>
      <c r="V29" s="31" t="s">
        <v>224</v>
      </c>
      <c r="W29" s="31" t="s">
        <v>228</v>
      </c>
      <c r="X29" s="102" t="s">
        <v>229</v>
      </c>
      <c r="Y29" s="103"/>
      <c r="Z29" s="103"/>
      <c r="AA29" s="103"/>
      <c r="AB29" s="104"/>
      <c r="AC29" s="17"/>
      <c r="AD29" s="31" t="s">
        <v>217</v>
      </c>
      <c r="AE29" s="102" t="s">
        <v>218</v>
      </c>
      <c r="AF29" s="104"/>
      <c r="AG29" s="31" t="s">
        <v>231</v>
      </c>
      <c r="AH29" s="31" t="s">
        <v>232</v>
      </c>
      <c r="AI29" s="85"/>
      <c r="AJ29" s="86"/>
      <c r="AK29" s="87"/>
    </row>
    <row r="30" spans="1:37">
      <c r="A30" s="9" t="s">
        <v>183</v>
      </c>
      <c r="B30" s="17"/>
      <c r="C30" s="17"/>
      <c r="D30" s="17"/>
      <c r="E30" s="85"/>
      <c r="F30" s="86"/>
      <c r="G30" s="86"/>
      <c r="H30" s="86"/>
      <c r="I30" s="86"/>
      <c r="J30" s="86"/>
      <c r="K30" s="86"/>
      <c r="L30" s="86"/>
      <c r="M30" s="86"/>
      <c r="N30" s="87"/>
      <c r="O30" s="85"/>
      <c r="P30" s="86"/>
      <c r="Q30" s="87"/>
      <c r="R30" s="85"/>
      <c r="S30" s="87"/>
      <c r="T30" s="85"/>
      <c r="U30" s="87"/>
      <c r="V30" s="17"/>
      <c r="W30" s="17"/>
      <c r="X30" s="85"/>
      <c r="Y30" s="86"/>
      <c r="Z30" s="86"/>
      <c r="AA30" s="86"/>
      <c r="AB30" s="87"/>
      <c r="AC30" s="17"/>
      <c r="AD30" s="17"/>
      <c r="AE30" s="85"/>
      <c r="AF30" s="87"/>
      <c r="AG30" s="17"/>
      <c r="AH30" s="17"/>
      <c r="AI30" s="85"/>
      <c r="AJ30" s="86"/>
      <c r="AK30" s="87"/>
    </row>
    <row r="31" spans="1:37">
      <c r="A31" s="7" t="s">
        <v>21</v>
      </c>
      <c r="B31" s="17"/>
      <c r="C31" s="17"/>
      <c r="D31" s="18"/>
      <c r="E31" s="85">
        <v>27.25</v>
      </c>
      <c r="F31" s="86"/>
      <c r="G31" s="86"/>
      <c r="H31" s="86"/>
      <c r="I31" s="86"/>
      <c r="J31" s="86"/>
      <c r="K31" s="86"/>
      <c r="L31" s="86"/>
      <c r="M31" s="86"/>
      <c r="N31" s="87"/>
      <c r="O31" s="85">
        <v>50</v>
      </c>
      <c r="P31" s="86"/>
      <c r="Q31" s="87"/>
      <c r="R31" s="85">
        <v>20</v>
      </c>
      <c r="S31" s="87"/>
      <c r="T31" s="85">
        <v>21.3</v>
      </c>
      <c r="U31" s="87"/>
      <c r="V31" s="17">
        <v>71</v>
      </c>
      <c r="W31" s="17"/>
      <c r="X31" s="85">
        <v>19</v>
      </c>
      <c r="Y31" s="86"/>
      <c r="Z31" s="86"/>
      <c r="AA31" s="86"/>
      <c r="AB31" s="87"/>
      <c r="AC31" s="17">
        <v>5</v>
      </c>
      <c r="AD31" s="17">
        <v>30</v>
      </c>
      <c r="AE31" s="85">
        <v>57.9</v>
      </c>
      <c r="AF31" s="87"/>
      <c r="AG31" s="17">
        <v>6</v>
      </c>
      <c r="AH31" s="17"/>
      <c r="AI31" s="85"/>
      <c r="AJ31" s="86"/>
      <c r="AK31" s="87"/>
    </row>
    <row r="32" spans="1:37">
      <c r="A32" s="21" t="s">
        <v>180</v>
      </c>
      <c r="B32" s="17"/>
      <c r="C32" s="18"/>
      <c r="D32" s="17"/>
      <c r="E32" s="85"/>
      <c r="F32" s="86"/>
      <c r="G32" s="86"/>
      <c r="H32" s="86"/>
      <c r="I32" s="86"/>
      <c r="J32" s="86"/>
      <c r="K32" s="86"/>
      <c r="L32" s="86"/>
      <c r="M32" s="86"/>
      <c r="N32" s="87"/>
      <c r="O32" s="85"/>
      <c r="P32" s="86"/>
      <c r="Q32" s="87"/>
      <c r="R32" s="85"/>
      <c r="S32" s="87"/>
      <c r="T32" s="85">
        <v>4.75</v>
      </c>
      <c r="U32" s="87"/>
      <c r="V32" s="17"/>
      <c r="W32" s="17"/>
      <c r="X32" s="85">
        <v>17.5</v>
      </c>
      <c r="Y32" s="86"/>
      <c r="Z32" s="86"/>
      <c r="AA32" s="86"/>
      <c r="AB32" s="87"/>
      <c r="AC32" s="17">
        <v>5</v>
      </c>
      <c r="AD32" s="17"/>
      <c r="AE32" s="85"/>
      <c r="AF32" s="87"/>
      <c r="AG32" s="17"/>
      <c r="AH32" s="17">
        <v>65.599999999999994</v>
      </c>
      <c r="AI32" s="85"/>
      <c r="AJ32" s="86"/>
      <c r="AK32" s="87"/>
    </row>
    <row r="33" spans="1:37">
      <c r="A33" s="7" t="s">
        <v>22</v>
      </c>
      <c r="B33" s="17"/>
      <c r="C33" s="17"/>
      <c r="D33" s="17"/>
      <c r="E33" s="85">
        <v>7.7</v>
      </c>
      <c r="F33" s="86"/>
      <c r="G33" s="86"/>
      <c r="H33" s="86"/>
      <c r="I33" s="86"/>
      <c r="J33" s="86"/>
      <c r="K33" s="86"/>
      <c r="L33" s="86"/>
      <c r="M33" s="86"/>
      <c r="N33" s="87"/>
      <c r="O33" s="85"/>
      <c r="P33" s="86"/>
      <c r="Q33" s="87"/>
      <c r="R33" s="85">
        <v>20.5</v>
      </c>
      <c r="S33" s="87"/>
      <c r="T33" s="85"/>
      <c r="U33" s="87"/>
      <c r="V33" s="17">
        <v>13</v>
      </c>
      <c r="W33" s="17"/>
      <c r="X33" s="85">
        <v>4.5</v>
      </c>
      <c r="Y33" s="86"/>
      <c r="Z33" s="86"/>
      <c r="AA33" s="86"/>
      <c r="AB33" s="87"/>
      <c r="AC33" s="17"/>
      <c r="AD33" s="17"/>
      <c r="AE33" s="85">
        <v>7.5</v>
      </c>
      <c r="AF33" s="87"/>
      <c r="AG33" s="17">
        <v>4</v>
      </c>
      <c r="AH33" s="17"/>
      <c r="AI33" s="85"/>
      <c r="AJ33" s="86"/>
      <c r="AK33" s="87"/>
    </row>
    <row r="34" spans="1:37">
      <c r="A34" s="7" t="s">
        <v>23</v>
      </c>
      <c r="B34" s="17">
        <v>20</v>
      </c>
      <c r="C34" s="17">
        <v>30</v>
      </c>
      <c r="D34" s="17">
        <v>7</v>
      </c>
      <c r="E34" s="85">
        <v>2.0299999999999998</v>
      </c>
      <c r="F34" s="86"/>
      <c r="G34" s="86"/>
      <c r="H34" s="86"/>
      <c r="I34" s="86"/>
      <c r="J34" s="86"/>
      <c r="K34" s="86"/>
      <c r="L34" s="86"/>
      <c r="M34" s="86"/>
      <c r="N34" s="87"/>
      <c r="O34" s="85">
        <v>30</v>
      </c>
      <c r="P34" s="86"/>
      <c r="Q34" s="87"/>
      <c r="R34" s="85"/>
      <c r="S34" s="87"/>
      <c r="T34" s="85"/>
      <c r="U34" s="87"/>
      <c r="V34" s="17">
        <v>10</v>
      </c>
      <c r="W34" s="17"/>
      <c r="X34" s="85"/>
      <c r="Y34" s="86"/>
      <c r="Z34" s="86"/>
      <c r="AA34" s="86"/>
      <c r="AB34" s="87"/>
      <c r="AC34" s="17">
        <v>5</v>
      </c>
      <c r="AD34" s="17">
        <v>20</v>
      </c>
      <c r="AE34" s="85">
        <v>9.9</v>
      </c>
      <c r="AF34" s="87"/>
      <c r="AG34" s="17">
        <v>4</v>
      </c>
      <c r="AH34" s="17">
        <v>34</v>
      </c>
      <c r="AI34" s="85"/>
      <c r="AJ34" s="86"/>
      <c r="AK34" s="87"/>
    </row>
    <row r="35" spans="1:37">
      <c r="A35" s="7" t="s">
        <v>24</v>
      </c>
      <c r="B35" s="17"/>
      <c r="C35" s="17"/>
      <c r="D35" s="17">
        <v>1</v>
      </c>
      <c r="E35" s="85"/>
      <c r="F35" s="86"/>
      <c r="G35" s="86"/>
      <c r="H35" s="86"/>
      <c r="I35" s="86"/>
      <c r="J35" s="86"/>
      <c r="K35" s="86"/>
      <c r="L35" s="86"/>
      <c r="M35" s="86"/>
      <c r="N35" s="87"/>
      <c r="O35" s="85"/>
      <c r="P35" s="86"/>
      <c r="Q35" s="87"/>
      <c r="R35" s="85">
        <v>0.1</v>
      </c>
      <c r="S35" s="87"/>
      <c r="T35" s="85">
        <v>0.12</v>
      </c>
      <c r="U35" s="87"/>
      <c r="V35" s="17">
        <v>3</v>
      </c>
      <c r="W35" s="17">
        <v>0.1</v>
      </c>
      <c r="X35" s="85"/>
      <c r="Y35" s="86"/>
      <c r="Z35" s="86"/>
      <c r="AA35" s="86"/>
      <c r="AB35" s="87"/>
      <c r="AC35" s="17"/>
      <c r="AD35" s="17"/>
      <c r="AE35" s="85">
        <v>5.3</v>
      </c>
      <c r="AF35" s="87"/>
      <c r="AG35" s="17">
        <v>3</v>
      </c>
      <c r="AH35" s="17"/>
      <c r="AI35" s="85"/>
      <c r="AJ35" s="86"/>
      <c r="AK35" s="87"/>
    </row>
    <row r="36" spans="1:37">
      <c r="A36" s="7" t="s">
        <v>25</v>
      </c>
      <c r="B36" s="17"/>
      <c r="C36" s="17"/>
      <c r="D36" s="17"/>
      <c r="E36" s="85">
        <v>20.350000000000001</v>
      </c>
      <c r="F36" s="86"/>
      <c r="G36" s="86"/>
      <c r="H36" s="86"/>
      <c r="I36" s="86"/>
      <c r="J36" s="86"/>
      <c r="K36" s="86"/>
      <c r="L36" s="86"/>
      <c r="M36" s="86"/>
      <c r="N36" s="87"/>
      <c r="O36" s="85"/>
      <c r="P36" s="86"/>
      <c r="Q36" s="87"/>
      <c r="R36" s="85"/>
      <c r="S36" s="87"/>
      <c r="T36" s="85"/>
      <c r="U36" s="87"/>
      <c r="V36" s="17"/>
      <c r="W36" s="17"/>
      <c r="X36" s="85"/>
      <c r="Y36" s="86"/>
      <c r="Z36" s="86"/>
      <c r="AA36" s="86"/>
      <c r="AB36" s="87"/>
      <c r="AC36" s="17"/>
      <c r="AD36" s="17"/>
      <c r="AE36" s="85"/>
      <c r="AF36" s="87"/>
      <c r="AG36" s="17">
        <v>80</v>
      </c>
      <c r="AH36" s="17"/>
      <c r="AI36" s="85"/>
      <c r="AJ36" s="86"/>
      <c r="AK36" s="87"/>
    </row>
    <row r="37" spans="1:37">
      <c r="A37" s="7" t="s">
        <v>26</v>
      </c>
      <c r="B37" s="17">
        <v>80</v>
      </c>
      <c r="C37" s="17">
        <v>70</v>
      </c>
      <c r="D37" s="17">
        <v>92</v>
      </c>
      <c r="E37" s="105">
        <v>14.03</v>
      </c>
      <c r="F37" s="106"/>
      <c r="G37" s="106"/>
      <c r="H37" s="106"/>
      <c r="I37" s="106"/>
      <c r="J37" s="106"/>
      <c r="K37" s="106"/>
      <c r="L37" s="106"/>
      <c r="M37" s="106"/>
      <c r="N37" s="107"/>
      <c r="O37" s="85"/>
      <c r="P37" s="86"/>
      <c r="Q37" s="87"/>
      <c r="R37" s="85">
        <v>33</v>
      </c>
      <c r="S37" s="87"/>
      <c r="T37" s="85">
        <v>62.23</v>
      </c>
      <c r="U37" s="87"/>
      <c r="V37" s="17">
        <v>1</v>
      </c>
      <c r="W37" s="17">
        <v>3</v>
      </c>
      <c r="X37" s="85">
        <v>58</v>
      </c>
      <c r="Y37" s="86"/>
      <c r="Z37" s="86"/>
      <c r="AA37" s="86"/>
      <c r="AB37" s="87"/>
      <c r="AC37" s="17">
        <v>85</v>
      </c>
      <c r="AD37" s="17"/>
      <c r="AE37" s="85">
        <v>13.6</v>
      </c>
      <c r="AF37" s="87"/>
      <c r="AG37" s="17">
        <v>2</v>
      </c>
      <c r="AH37" s="17"/>
      <c r="AI37" s="85"/>
      <c r="AJ37" s="86"/>
      <c r="AK37" s="87"/>
    </row>
    <row r="38" spans="1:37">
      <c r="A38" s="7" t="s">
        <v>27</v>
      </c>
      <c r="B38" s="17"/>
      <c r="C38" s="17"/>
      <c r="D38" s="17"/>
      <c r="E38" s="85">
        <v>3.43</v>
      </c>
      <c r="F38" s="86"/>
      <c r="G38" s="86"/>
      <c r="H38" s="86"/>
      <c r="I38" s="86"/>
      <c r="J38" s="86"/>
      <c r="K38" s="86"/>
      <c r="L38" s="86"/>
      <c r="M38" s="86"/>
      <c r="N38" s="87"/>
      <c r="O38" s="85"/>
      <c r="P38" s="86"/>
      <c r="Q38" s="87"/>
      <c r="R38" s="85"/>
      <c r="S38" s="87"/>
      <c r="T38" s="85"/>
      <c r="U38" s="87"/>
      <c r="V38" s="17"/>
      <c r="W38" s="17"/>
      <c r="X38" s="85"/>
      <c r="Y38" s="86"/>
      <c r="Z38" s="86"/>
      <c r="AA38" s="86"/>
      <c r="AB38" s="87"/>
      <c r="AC38" s="17"/>
      <c r="AD38" s="17"/>
      <c r="AE38" s="85"/>
      <c r="AF38" s="87"/>
      <c r="AG38" s="17"/>
      <c r="AH38" s="17"/>
      <c r="AI38" s="85"/>
      <c r="AJ38" s="86"/>
      <c r="AK38" s="87"/>
    </row>
    <row r="39" spans="1:37">
      <c r="A39" s="7" t="s">
        <v>28</v>
      </c>
      <c r="B39" s="17"/>
      <c r="C39" s="17"/>
      <c r="D39" s="17"/>
      <c r="E39" s="85">
        <v>1.25</v>
      </c>
      <c r="F39" s="86"/>
      <c r="G39" s="86"/>
      <c r="H39" s="86"/>
      <c r="I39" s="86"/>
      <c r="J39" s="86"/>
      <c r="K39" s="86"/>
      <c r="L39" s="86"/>
      <c r="M39" s="86"/>
      <c r="N39" s="87"/>
      <c r="O39" s="85"/>
      <c r="P39" s="86"/>
      <c r="Q39" s="87"/>
      <c r="R39" s="85"/>
      <c r="S39" s="87"/>
      <c r="T39" s="85">
        <v>0.01</v>
      </c>
      <c r="U39" s="87"/>
      <c r="V39" s="17"/>
      <c r="W39" s="17"/>
      <c r="X39" s="85"/>
      <c r="Y39" s="86"/>
      <c r="Z39" s="86"/>
      <c r="AA39" s="86"/>
      <c r="AB39" s="87"/>
      <c r="AC39" s="17"/>
      <c r="AD39" s="17">
        <v>20</v>
      </c>
      <c r="AE39" s="85">
        <v>0.3</v>
      </c>
      <c r="AF39" s="87"/>
      <c r="AG39" s="17">
        <v>1</v>
      </c>
      <c r="AH39" s="17"/>
      <c r="AI39" s="85"/>
      <c r="AJ39" s="86"/>
      <c r="AK39" s="87"/>
    </row>
    <row r="40" spans="1:37">
      <c r="A40" s="7" t="s">
        <v>29</v>
      </c>
      <c r="B40" s="17"/>
      <c r="C40" s="17"/>
      <c r="D40" s="17"/>
      <c r="E40" s="85">
        <v>0.23</v>
      </c>
      <c r="F40" s="86"/>
      <c r="G40" s="86"/>
      <c r="H40" s="86"/>
      <c r="I40" s="86"/>
      <c r="J40" s="86"/>
      <c r="K40" s="86"/>
      <c r="L40" s="86"/>
      <c r="M40" s="86"/>
      <c r="N40" s="87"/>
      <c r="O40" s="85"/>
      <c r="P40" s="86"/>
      <c r="Q40" s="87"/>
      <c r="R40" s="85"/>
      <c r="S40" s="87"/>
      <c r="T40" s="85"/>
      <c r="U40" s="87"/>
      <c r="V40" s="17">
        <v>2</v>
      </c>
      <c r="W40" s="17"/>
      <c r="X40" s="85"/>
      <c r="Y40" s="86"/>
      <c r="Z40" s="86"/>
      <c r="AA40" s="86"/>
      <c r="AB40" s="87"/>
      <c r="AC40" s="17"/>
      <c r="AD40" s="17"/>
      <c r="AE40" s="85">
        <v>5.5</v>
      </c>
      <c r="AF40" s="87"/>
      <c r="AG40" s="17"/>
      <c r="AH40" s="17">
        <v>0.4</v>
      </c>
      <c r="AI40" s="85"/>
      <c r="AJ40" s="86"/>
      <c r="AK40" s="87"/>
    </row>
    <row r="41" spans="1:37">
      <c r="A41" s="7" t="s">
        <v>25</v>
      </c>
      <c r="B41" s="17"/>
      <c r="C41" s="17"/>
      <c r="D41" s="17"/>
      <c r="E41" s="85"/>
      <c r="F41" s="86"/>
      <c r="G41" s="86"/>
      <c r="H41" s="86"/>
      <c r="I41" s="86"/>
      <c r="J41" s="86"/>
      <c r="K41" s="86"/>
      <c r="L41" s="86"/>
      <c r="M41" s="86"/>
      <c r="N41" s="87"/>
      <c r="O41" s="85"/>
      <c r="P41" s="86"/>
      <c r="Q41" s="87"/>
      <c r="R41" s="85"/>
      <c r="S41" s="87"/>
      <c r="T41" s="85"/>
      <c r="U41" s="87"/>
      <c r="V41" s="17"/>
      <c r="W41" s="17"/>
      <c r="X41" s="85"/>
      <c r="Y41" s="86"/>
      <c r="Z41" s="86"/>
      <c r="AA41" s="86"/>
      <c r="AB41" s="87"/>
      <c r="AC41" s="17"/>
      <c r="AD41" s="17"/>
      <c r="AE41" s="85"/>
      <c r="AF41" s="87"/>
      <c r="AG41" s="17"/>
      <c r="AH41" s="17"/>
      <c r="AI41" s="85"/>
      <c r="AJ41" s="86"/>
      <c r="AK41" s="87"/>
    </row>
    <row r="42" spans="1:37">
      <c r="A42" s="7" t="s">
        <v>30</v>
      </c>
      <c r="B42" s="17"/>
      <c r="C42" s="17"/>
      <c r="D42" s="17"/>
      <c r="E42" s="85">
        <v>23.73</v>
      </c>
      <c r="F42" s="86"/>
      <c r="G42" s="86"/>
      <c r="H42" s="86"/>
      <c r="I42" s="86"/>
      <c r="J42" s="86"/>
      <c r="K42" s="86"/>
      <c r="L42" s="86"/>
      <c r="M42" s="86"/>
      <c r="N42" s="87"/>
      <c r="O42" s="85">
        <v>20</v>
      </c>
      <c r="P42" s="86"/>
      <c r="Q42" s="87"/>
      <c r="R42" s="85">
        <v>26.4</v>
      </c>
      <c r="S42" s="87"/>
      <c r="T42" s="85">
        <v>11.59</v>
      </c>
      <c r="U42" s="87"/>
      <c r="V42" s="17"/>
      <c r="W42" s="17">
        <v>96.9</v>
      </c>
      <c r="X42" s="85">
        <v>1</v>
      </c>
      <c r="Y42" s="86"/>
      <c r="Z42" s="86"/>
      <c r="AA42" s="86"/>
      <c r="AB42" s="87"/>
      <c r="AC42" s="17"/>
      <c r="AD42" s="17">
        <v>30</v>
      </c>
      <c r="AE42" s="85"/>
      <c r="AF42" s="87"/>
      <c r="AG42" s="17"/>
      <c r="AH42" s="17"/>
      <c r="AI42" s="85"/>
      <c r="AJ42" s="86"/>
      <c r="AK42" s="87"/>
    </row>
    <row r="43" spans="1:37" ht="348" customHeight="1">
      <c r="A43" s="9" t="s">
        <v>31</v>
      </c>
      <c r="B43" s="31" t="s">
        <v>220</v>
      </c>
      <c r="C43" s="31" t="s">
        <v>220</v>
      </c>
      <c r="D43" s="31" t="s">
        <v>222</v>
      </c>
      <c r="E43" s="108" t="s">
        <v>210</v>
      </c>
      <c r="F43" s="109"/>
      <c r="G43" s="109"/>
      <c r="H43" s="109"/>
      <c r="I43" s="109"/>
      <c r="J43" s="109"/>
      <c r="K43" s="110"/>
      <c r="L43" s="110"/>
      <c r="M43" s="110"/>
      <c r="N43" s="111"/>
      <c r="O43" s="108" t="s">
        <v>214</v>
      </c>
      <c r="P43" s="110"/>
      <c r="Q43" s="111"/>
      <c r="R43" s="108" t="s">
        <v>212</v>
      </c>
      <c r="S43" s="111"/>
      <c r="T43" s="108" t="s">
        <v>226</v>
      </c>
      <c r="U43" s="111"/>
      <c r="V43" s="29" t="s">
        <v>215</v>
      </c>
      <c r="W43" s="31" t="s">
        <v>227</v>
      </c>
      <c r="X43" s="108" t="s">
        <v>230</v>
      </c>
      <c r="Y43" s="110"/>
      <c r="Z43" s="110"/>
      <c r="AA43" s="110"/>
      <c r="AB43" s="111"/>
      <c r="AC43" s="17"/>
      <c r="AD43" s="30" t="s">
        <v>216</v>
      </c>
      <c r="AE43" s="108" t="s">
        <v>219</v>
      </c>
      <c r="AF43" s="111"/>
      <c r="AG43" s="29" t="s">
        <v>234</v>
      </c>
      <c r="AH43" s="29" t="s">
        <v>233</v>
      </c>
      <c r="AI43" s="85"/>
      <c r="AJ43" s="86"/>
      <c r="AK43" s="87"/>
    </row>
    <row r="44" spans="1:37" ht="207">
      <c r="A44" s="28" t="s">
        <v>40</v>
      </c>
      <c r="B44" s="38" t="s">
        <v>139</v>
      </c>
      <c r="C44" s="39" t="s">
        <v>139</v>
      </c>
      <c r="D44" s="37"/>
      <c r="E44" s="40" t="s">
        <v>195</v>
      </c>
      <c r="F44" s="41" t="s">
        <v>235</v>
      </c>
      <c r="G44" s="41" t="s">
        <v>237</v>
      </c>
      <c r="H44" s="41" t="s">
        <v>239</v>
      </c>
      <c r="I44" s="41" t="s">
        <v>241</v>
      </c>
      <c r="J44" s="41" t="s">
        <v>242</v>
      </c>
      <c r="K44" s="41" t="s">
        <v>184</v>
      </c>
      <c r="L44" s="41" t="s">
        <v>185</v>
      </c>
      <c r="M44" s="41" t="s">
        <v>186</v>
      </c>
      <c r="N44" s="41" t="s">
        <v>176</v>
      </c>
      <c r="O44" s="40" t="s">
        <v>187</v>
      </c>
      <c r="P44" s="41" t="s">
        <v>188</v>
      </c>
      <c r="Q44" s="42" t="s">
        <v>189</v>
      </c>
      <c r="R44" s="41" t="s">
        <v>190</v>
      </c>
      <c r="S44" s="41" t="s">
        <v>191</v>
      </c>
      <c r="T44" s="40" t="s">
        <v>192</v>
      </c>
      <c r="U44" s="42" t="s">
        <v>194</v>
      </c>
      <c r="V44" s="39" t="s">
        <v>196</v>
      </c>
      <c r="W44" s="39" t="s">
        <v>181</v>
      </c>
      <c r="X44" s="40" t="s">
        <v>165</v>
      </c>
      <c r="Y44" s="41" t="s">
        <v>198</v>
      </c>
      <c r="Z44" s="41" t="s">
        <v>192</v>
      </c>
      <c r="AA44" s="41" t="s">
        <v>200</v>
      </c>
      <c r="AB44" s="42" t="s">
        <v>199</v>
      </c>
      <c r="AC44" s="38"/>
      <c r="AD44" s="39" t="s">
        <v>161</v>
      </c>
      <c r="AE44" s="40" t="s">
        <v>164</v>
      </c>
      <c r="AF44" s="41" t="s">
        <v>165</v>
      </c>
      <c r="AG44" s="39" t="s">
        <v>167</v>
      </c>
      <c r="AH44" s="43" t="s">
        <v>204</v>
      </c>
      <c r="AI44" s="40" t="s">
        <v>203</v>
      </c>
      <c r="AJ44" s="41" t="s">
        <v>201</v>
      </c>
      <c r="AK44" s="42" t="s">
        <v>202</v>
      </c>
    </row>
    <row r="45" spans="1:37">
      <c r="A45" s="3" t="s">
        <v>41</v>
      </c>
      <c r="B45" s="17"/>
      <c r="C45" s="17"/>
      <c r="D45" s="11"/>
      <c r="E45" s="11"/>
      <c r="F45" s="32"/>
      <c r="G45" s="32"/>
      <c r="H45" s="32"/>
      <c r="I45" s="32"/>
      <c r="J45" s="32"/>
      <c r="K45" s="12"/>
      <c r="L45" s="12"/>
      <c r="M45" s="12"/>
      <c r="N45" s="12"/>
      <c r="O45" s="11"/>
      <c r="P45" s="12"/>
      <c r="Q45" s="13"/>
      <c r="R45" s="12"/>
      <c r="S45" s="12"/>
      <c r="T45" s="11"/>
      <c r="U45" s="13"/>
      <c r="V45" s="17"/>
      <c r="W45" s="17"/>
      <c r="X45" s="11"/>
      <c r="Y45" s="12"/>
      <c r="Z45" s="12"/>
      <c r="AA45" s="12"/>
      <c r="AB45" s="13"/>
      <c r="AC45" s="17"/>
      <c r="AD45" s="17"/>
      <c r="AE45" s="12"/>
      <c r="AF45" s="12"/>
      <c r="AG45" s="17"/>
      <c r="AH45" s="17"/>
      <c r="AI45" s="12"/>
      <c r="AJ45" s="12"/>
      <c r="AK45" s="13"/>
    </row>
    <row r="46" spans="1:37">
      <c r="A46" s="4" t="s">
        <v>42</v>
      </c>
      <c r="B46" s="17"/>
      <c r="C46" s="17"/>
      <c r="D46" s="11"/>
      <c r="E46" s="11"/>
      <c r="F46" s="32"/>
      <c r="G46" s="32"/>
      <c r="H46" s="32"/>
      <c r="I46" s="32"/>
      <c r="J46" s="32"/>
      <c r="K46" s="12"/>
      <c r="L46" s="12"/>
      <c r="M46" s="12"/>
      <c r="N46" s="12"/>
      <c r="O46" s="11"/>
      <c r="P46" s="12"/>
      <c r="Q46" s="13"/>
      <c r="R46" s="12"/>
      <c r="S46" s="12"/>
      <c r="T46" s="11"/>
      <c r="U46" s="13"/>
      <c r="V46" s="17"/>
      <c r="W46" s="17"/>
      <c r="X46" s="11"/>
      <c r="Y46" s="12"/>
      <c r="Z46" s="12"/>
      <c r="AA46" s="12"/>
      <c r="AB46" s="13"/>
      <c r="AC46" s="17"/>
      <c r="AD46" s="17"/>
      <c r="AE46" s="12"/>
      <c r="AF46" s="12"/>
      <c r="AG46" s="17"/>
      <c r="AH46" s="17"/>
      <c r="AI46" s="12"/>
      <c r="AJ46" s="12"/>
      <c r="AK46" s="13"/>
    </row>
    <row r="47" spans="1:37">
      <c r="A47" s="5" t="s">
        <v>43</v>
      </c>
      <c r="B47" s="17">
        <v>79</v>
      </c>
      <c r="C47" s="17">
        <v>65</v>
      </c>
      <c r="D47" s="11"/>
      <c r="E47" s="11">
        <v>60</v>
      </c>
      <c r="F47" s="32">
        <v>43</v>
      </c>
      <c r="G47" s="32">
        <v>90</v>
      </c>
      <c r="H47" s="32">
        <v>60</v>
      </c>
      <c r="I47" s="32">
        <v>40</v>
      </c>
      <c r="J47" s="32">
        <v>80</v>
      </c>
      <c r="K47" s="12">
        <v>90</v>
      </c>
      <c r="L47" s="12">
        <v>25</v>
      </c>
      <c r="M47" s="12">
        <v>35</v>
      </c>
      <c r="N47" s="12">
        <v>96</v>
      </c>
      <c r="O47" s="11">
        <v>70</v>
      </c>
      <c r="P47" s="12">
        <v>60</v>
      </c>
      <c r="Q47" s="13">
        <v>60</v>
      </c>
      <c r="R47" s="12">
        <v>30</v>
      </c>
      <c r="S47" s="12"/>
      <c r="T47" s="11">
        <v>70</v>
      </c>
      <c r="U47" s="13">
        <v>40</v>
      </c>
      <c r="V47" s="17">
        <v>60</v>
      </c>
      <c r="W47" s="17">
        <v>18.5</v>
      </c>
      <c r="X47" s="11">
        <v>85</v>
      </c>
      <c r="Y47" s="12">
        <v>50</v>
      </c>
      <c r="Z47" s="12">
        <v>96</v>
      </c>
      <c r="AA47" s="12">
        <v>25</v>
      </c>
      <c r="AB47" s="13">
        <v>92.5</v>
      </c>
      <c r="AC47" s="17"/>
      <c r="AD47" s="17">
        <v>40</v>
      </c>
      <c r="AE47" s="12">
        <v>1</v>
      </c>
      <c r="AF47" s="12">
        <v>1</v>
      </c>
      <c r="AG47" s="17"/>
      <c r="AH47" s="17">
        <v>65</v>
      </c>
      <c r="AI47" s="12">
        <v>35</v>
      </c>
      <c r="AJ47" s="12">
        <v>46</v>
      </c>
      <c r="AK47" s="13"/>
    </row>
    <row r="48" spans="1:37">
      <c r="A48" s="5" t="s">
        <v>44</v>
      </c>
      <c r="B48" s="17"/>
      <c r="C48" s="17"/>
      <c r="D48" s="11"/>
      <c r="E48" s="11"/>
      <c r="F48" s="32"/>
      <c r="G48" s="32"/>
      <c r="H48" s="32"/>
      <c r="I48" s="32"/>
      <c r="J48" s="32"/>
      <c r="K48" s="12"/>
      <c r="L48" s="12"/>
      <c r="M48" s="12"/>
      <c r="N48" s="12"/>
      <c r="O48" s="11">
        <v>5</v>
      </c>
      <c r="P48" s="12"/>
      <c r="Q48" s="13"/>
      <c r="R48" s="12"/>
      <c r="S48" s="12"/>
      <c r="T48" s="11"/>
      <c r="U48" s="13"/>
      <c r="V48" s="17"/>
      <c r="W48" s="17"/>
      <c r="X48" s="11">
        <v>5</v>
      </c>
      <c r="Y48" s="12"/>
      <c r="Z48" s="12"/>
      <c r="AA48" s="12"/>
      <c r="AB48" s="13">
        <v>0.5</v>
      </c>
      <c r="AC48" s="17"/>
      <c r="AD48" s="17"/>
      <c r="AE48" s="12">
        <v>1</v>
      </c>
      <c r="AF48" s="12">
        <v>1</v>
      </c>
      <c r="AG48" s="17"/>
      <c r="AH48" s="17">
        <v>1</v>
      </c>
      <c r="AI48" s="12"/>
      <c r="AJ48" s="12"/>
      <c r="AK48" s="13"/>
    </row>
    <row r="49" spans="1:37">
      <c r="A49" s="5" t="s">
        <v>140</v>
      </c>
      <c r="B49" s="17"/>
      <c r="C49" s="17"/>
      <c r="D49" s="11"/>
      <c r="E49" s="11"/>
      <c r="F49" s="32"/>
      <c r="G49" s="32"/>
      <c r="H49" s="32"/>
      <c r="I49" s="32"/>
      <c r="J49" s="32"/>
      <c r="K49" s="12"/>
      <c r="L49" s="12"/>
      <c r="M49" s="12"/>
      <c r="N49" s="12"/>
      <c r="O49" s="11">
        <v>2</v>
      </c>
      <c r="P49" s="12">
        <v>10</v>
      </c>
      <c r="Q49" s="13">
        <v>10</v>
      </c>
      <c r="R49" s="12">
        <v>1</v>
      </c>
      <c r="S49" s="12"/>
      <c r="T49" s="11"/>
      <c r="U49" s="13"/>
      <c r="V49" s="17"/>
      <c r="W49" s="17"/>
      <c r="X49" s="11"/>
      <c r="Y49" s="12"/>
      <c r="Z49" s="12"/>
      <c r="AA49" s="12"/>
      <c r="AB49" s="13"/>
      <c r="AC49" s="17"/>
      <c r="AD49" s="17"/>
      <c r="AE49" s="12"/>
      <c r="AF49" s="12"/>
      <c r="AG49" s="17"/>
      <c r="AH49" s="17">
        <v>1</v>
      </c>
      <c r="AI49" s="12"/>
      <c r="AJ49" s="12"/>
      <c r="AK49" s="13"/>
    </row>
    <row r="50" spans="1:37">
      <c r="A50" s="5" t="s">
        <v>45</v>
      </c>
      <c r="B50" s="17"/>
      <c r="C50" s="17">
        <v>1</v>
      </c>
      <c r="D50" s="11"/>
      <c r="E50" s="11"/>
      <c r="F50" s="32"/>
      <c r="G50" s="32"/>
      <c r="H50" s="32"/>
      <c r="I50" s="32"/>
      <c r="J50" s="32"/>
      <c r="K50" s="12"/>
      <c r="L50" s="12"/>
      <c r="M50" s="12"/>
      <c r="N50" s="12"/>
      <c r="O50" s="11">
        <v>2</v>
      </c>
      <c r="P50" s="12"/>
      <c r="Q50" s="13"/>
      <c r="R50" s="12"/>
      <c r="S50" s="12"/>
      <c r="T50" s="11"/>
      <c r="U50" s="13"/>
      <c r="V50" s="17"/>
      <c r="W50" s="17"/>
      <c r="X50" s="11"/>
      <c r="Y50" s="12"/>
      <c r="Z50" s="12"/>
      <c r="AA50" s="12"/>
      <c r="AB50" s="13">
        <v>1.5</v>
      </c>
      <c r="AC50" s="17"/>
      <c r="AD50" s="17"/>
      <c r="AE50" s="12"/>
      <c r="AF50" s="12"/>
      <c r="AG50" s="17"/>
      <c r="AH50" s="17">
        <v>1</v>
      </c>
      <c r="AI50" s="12"/>
      <c r="AJ50" s="12"/>
      <c r="AK50" s="13"/>
    </row>
    <row r="51" spans="1:37">
      <c r="A51" s="5" t="s">
        <v>46</v>
      </c>
      <c r="B51" s="17">
        <v>1</v>
      </c>
      <c r="C51" s="17">
        <v>1</v>
      </c>
      <c r="D51" s="11"/>
      <c r="E51" s="11"/>
      <c r="F51" s="32"/>
      <c r="G51" s="32"/>
      <c r="H51" s="32"/>
      <c r="I51" s="32"/>
      <c r="J51" s="32"/>
      <c r="K51" s="12"/>
      <c r="L51" s="12"/>
      <c r="M51" s="12"/>
      <c r="N51" s="12">
        <v>1</v>
      </c>
      <c r="O51" s="11">
        <v>6</v>
      </c>
      <c r="P51" s="12">
        <v>5</v>
      </c>
      <c r="Q51" s="13">
        <v>5</v>
      </c>
      <c r="R51" s="12"/>
      <c r="S51" s="12"/>
      <c r="T51" s="11"/>
      <c r="U51" s="13"/>
      <c r="V51" s="17"/>
      <c r="W51" s="17"/>
      <c r="X51" s="11"/>
      <c r="Y51" s="12"/>
      <c r="Z51" s="12"/>
      <c r="AA51" s="12"/>
      <c r="AB51" s="13">
        <v>2</v>
      </c>
      <c r="AC51" s="17"/>
      <c r="AD51" s="17">
        <v>10</v>
      </c>
      <c r="AE51" s="12"/>
      <c r="AF51" s="12"/>
      <c r="AG51" s="17"/>
      <c r="AH51" s="17">
        <v>1</v>
      </c>
      <c r="AI51" s="12"/>
      <c r="AJ51" s="12"/>
      <c r="AK51" s="13"/>
    </row>
    <row r="52" spans="1:37">
      <c r="A52" s="5" t="s">
        <v>47</v>
      </c>
      <c r="B52" s="17"/>
      <c r="C52" s="17">
        <v>1</v>
      </c>
      <c r="D52" s="11"/>
      <c r="E52" s="11"/>
      <c r="F52" s="32"/>
      <c r="G52" s="32"/>
      <c r="H52" s="32"/>
      <c r="I52" s="32">
        <v>3</v>
      </c>
      <c r="J52" s="32"/>
      <c r="K52" s="12"/>
      <c r="L52" s="12"/>
      <c r="M52" s="12"/>
      <c r="N52" s="12"/>
      <c r="O52" s="11"/>
      <c r="P52" s="12"/>
      <c r="Q52" s="13"/>
      <c r="R52" s="12"/>
      <c r="S52" s="12"/>
      <c r="T52" s="11"/>
      <c r="U52" s="13"/>
      <c r="V52" s="17"/>
      <c r="W52" s="17"/>
      <c r="X52" s="11"/>
      <c r="Y52" s="12"/>
      <c r="Z52" s="12"/>
      <c r="AA52" s="12"/>
      <c r="AB52" s="13">
        <v>3</v>
      </c>
      <c r="AC52" s="17"/>
      <c r="AD52" s="17"/>
      <c r="AE52" s="12"/>
      <c r="AF52" s="12"/>
      <c r="AG52" s="17"/>
      <c r="AH52" s="17">
        <v>1</v>
      </c>
      <c r="AI52" s="12"/>
      <c r="AJ52" s="12"/>
      <c r="AK52" s="13"/>
    </row>
    <row r="53" spans="1:37">
      <c r="A53" s="5" t="s">
        <v>48</v>
      </c>
      <c r="B53" s="17">
        <v>20</v>
      </c>
      <c r="C53" s="17">
        <v>32</v>
      </c>
      <c r="D53" s="11"/>
      <c r="E53" s="11"/>
      <c r="F53" s="32">
        <v>7.3</v>
      </c>
      <c r="G53" s="32">
        <v>10</v>
      </c>
      <c r="H53" s="32">
        <v>30</v>
      </c>
      <c r="I53" s="32">
        <v>5</v>
      </c>
      <c r="J53" s="32"/>
      <c r="K53" s="12">
        <v>10</v>
      </c>
      <c r="L53" s="12">
        <v>60</v>
      </c>
      <c r="M53" s="12">
        <v>50</v>
      </c>
      <c r="N53" s="12">
        <v>1</v>
      </c>
      <c r="O53" s="11">
        <v>15</v>
      </c>
      <c r="P53" s="12">
        <v>25</v>
      </c>
      <c r="Q53" s="13">
        <v>25</v>
      </c>
      <c r="R53" s="12"/>
      <c r="S53" s="12"/>
      <c r="T53" s="11">
        <v>20</v>
      </c>
      <c r="U53" s="13"/>
      <c r="V53" s="17">
        <v>40</v>
      </c>
      <c r="W53" s="17"/>
      <c r="X53" s="11">
        <v>10</v>
      </c>
      <c r="Y53" s="12">
        <v>33</v>
      </c>
      <c r="Z53" s="12">
        <v>4</v>
      </c>
      <c r="AA53" s="12">
        <v>75</v>
      </c>
      <c r="AB53" s="13">
        <v>0.5</v>
      </c>
      <c r="AC53" s="17"/>
      <c r="AD53" s="17"/>
      <c r="AE53" s="12"/>
      <c r="AF53" s="12">
        <v>1</v>
      </c>
      <c r="AG53" s="17">
        <v>34</v>
      </c>
      <c r="AH53" s="17">
        <v>10</v>
      </c>
      <c r="AI53" s="12">
        <v>25</v>
      </c>
      <c r="AJ53" s="12">
        <v>21</v>
      </c>
      <c r="AK53" s="13">
        <v>50</v>
      </c>
    </row>
    <row r="54" spans="1:37">
      <c r="A54" s="5" t="s">
        <v>49</v>
      </c>
      <c r="B54" s="17"/>
      <c r="C54" s="17"/>
      <c r="D54" s="11"/>
      <c r="E54" s="11"/>
      <c r="F54" s="32">
        <v>49.7</v>
      </c>
      <c r="G54" s="32"/>
      <c r="H54" s="32">
        <v>5</v>
      </c>
      <c r="I54" s="32">
        <v>32</v>
      </c>
      <c r="J54" s="32"/>
      <c r="K54" s="12"/>
      <c r="L54" s="12">
        <v>15</v>
      </c>
      <c r="M54" s="12">
        <v>15</v>
      </c>
      <c r="N54" s="12"/>
      <c r="O54" s="11"/>
      <c r="P54" s="12"/>
      <c r="Q54" s="13"/>
      <c r="R54" s="12"/>
      <c r="S54" s="12"/>
      <c r="T54" s="11">
        <v>10</v>
      </c>
      <c r="U54" s="13">
        <v>44</v>
      </c>
      <c r="V54" s="17"/>
      <c r="W54" s="17">
        <v>7.5</v>
      </c>
      <c r="X54" s="11"/>
      <c r="Y54" s="12"/>
      <c r="Z54" s="12"/>
      <c r="AA54" s="12"/>
      <c r="AB54" s="13"/>
      <c r="AC54" s="17"/>
      <c r="AD54" s="17">
        <v>30</v>
      </c>
      <c r="AE54" s="12"/>
      <c r="AF54" s="12"/>
      <c r="AG54" s="17">
        <v>66</v>
      </c>
      <c r="AH54" s="17">
        <v>5</v>
      </c>
      <c r="AI54" s="12">
        <v>37</v>
      </c>
      <c r="AJ54" s="12">
        <v>33</v>
      </c>
      <c r="AK54" s="13"/>
    </row>
    <row r="55" spans="1:37">
      <c r="A55" s="5" t="s">
        <v>50</v>
      </c>
      <c r="B55" s="17"/>
      <c r="C55" s="17"/>
      <c r="D55" s="11"/>
      <c r="E55" s="11"/>
      <c r="F55" s="32"/>
      <c r="G55" s="32"/>
      <c r="H55" s="32">
        <v>5</v>
      </c>
      <c r="I55" s="32">
        <v>20</v>
      </c>
      <c r="J55" s="32"/>
      <c r="K55" s="12"/>
      <c r="L55" s="12"/>
      <c r="M55" s="12"/>
      <c r="N55" s="12"/>
      <c r="O55" s="11"/>
      <c r="P55" s="12"/>
      <c r="Q55" s="13"/>
      <c r="R55" s="12"/>
      <c r="S55" s="12"/>
      <c r="T55" s="11"/>
      <c r="U55" s="13">
        <v>16</v>
      </c>
      <c r="V55" s="17"/>
      <c r="W55" s="17">
        <v>74</v>
      </c>
      <c r="X55" s="11"/>
      <c r="Y55" s="12">
        <v>17</v>
      </c>
      <c r="Z55" s="12"/>
      <c r="AA55" s="12"/>
      <c r="AB55" s="13"/>
      <c r="AC55" s="17"/>
      <c r="AD55" s="17">
        <v>20</v>
      </c>
      <c r="AE55" s="12"/>
      <c r="AF55" s="12"/>
      <c r="AG55" s="17"/>
      <c r="AH55" s="17">
        <v>15</v>
      </c>
      <c r="AI55" s="12">
        <v>3</v>
      </c>
      <c r="AJ55" s="12"/>
      <c r="AK55" s="13">
        <v>50</v>
      </c>
    </row>
    <row r="56" spans="1:37">
      <c r="A56" s="5" t="s">
        <v>51</v>
      </c>
      <c r="B56" s="17"/>
      <c r="C56" s="17"/>
      <c r="D56" s="11"/>
      <c r="E56" s="11">
        <v>40</v>
      </c>
      <c r="F56" s="32"/>
      <c r="G56" s="32"/>
      <c r="H56" s="32"/>
      <c r="I56" s="32"/>
      <c r="J56" s="32">
        <v>20</v>
      </c>
      <c r="K56" s="12"/>
      <c r="L56" s="12"/>
      <c r="M56" s="12"/>
      <c r="N56" s="12"/>
      <c r="O56" s="11"/>
      <c r="P56" s="12"/>
      <c r="Q56" s="13"/>
      <c r="R56" s="12"/>
      <c r="S56" s="12"/>
      <c r="T56" s="11"/>
      <c r="U56" s="13"/>
      <c r="V56" s="17"/>
      <c r="W56" s="17"/>
      <c r="X56" s="11"/>
      <c r="Y56" s="12"/>
      <c r="Z56" s="12"/>
      <c r="AA56" s="12"/>
      <c r="AB56" s="13"/>
      <c r="AC56" s="17"/>
      <c r="AD56" s="17"/>
      <c r="AE56" s="12"/>
      <c r="AF56" s="12"/>
      <c r="AG56" s="17"/>
      <c r="AH56" s="17"/>
      <c r="AI56" s="12"/>
      <c r="AJ56" s="12"/>
      <c r="AK56" s="13"/>
    </row>
    <row r="57" spans="1:37">
      <c r="A57" s="9" t="s">
        <v>52</v>
      </c>
      <c r="B57" s="17"/>
      <c r="C57" s="17"/>
      <c r="D57" s="11"/>
      <c r="E57" s="11"/>
      <c r="F57" s="32"/>
      <c r="G57" s="32"/>
      <c r="H57" s="32"/>
      <c r="I57" s="32"/>
      <c r="J57" s="32"/>
      <c r="K57" s="12"/>
      <c r="L57" s="12"/>
      <c r="M57" s="12"/>
      <c r="N57" s="12"/>
      <c r="O57" s="11"/>
      <c r="P57" s="12"/>
      <c r="Q57" s="13"/>
      <c r="R57" s="12"/>
      <c r="S57" s="12"/>
      <c r="T57" s="11"/>
      <c r="U57" s="13"/>
      <c r="V57" s="17"/>
      <c r="W57" s="17"/>
      <c r="X57" s="11"/>
      <c r="Y57" s="12"/>
      <c r="Z57" s="12"/>
      <c r="AA57" s="12"/>
      <c r="AB57" s="13"/>
      <c r="AC57" s="17"/>
      <c r="AD57" s="17"/>
      <c r="AE57" s="12"/>
      <c r="AF57" s="12"/>
      <c r="AG57" s="17"/>
      <c r="AH57" s="17"/>
      <c r="AI57" s="12"/>
      <c r="AJ57" s="12"/>
      <c r="AK57" s="13"/>
    </row>
    <row r="58" spans="1:37">
      <c r="A58" s="5" t="s">
        <v>53</v>
      </c>
      <c r="B58" s="17"/>
      <c r="C58" s="17"/>
      <c r="D58" s="11"/>
      <c r="E58" s="11"/>
      <c r="F58" s="32"/>
      <c r="G58" s="32"/>
      <c r="H58" s="32"/>
      <c r="I58" s="32"/>
      <c r="J58" s="32"/>
      <c r="K58" s="12"/>
      <c r="L58" s="12"/>
      <c r="M58" s="12"/>
      <c r="N58" s="12"/>
      <c r="O58" s="11"/>
      <c r="P58" s="12"/>
      <c r="Q58" s="13"/>
      <c r="R58" s="12"/>
      <c r="S58" s="12"/>
      <c r="T58" s="11"/>
      <c r="U58" s="13"/>
      <c r="V58" s="17"/>
      <c r="W58" s="17"/>
      <c r="X58" s="11"/>
      <c r="Y58" s="12"/>
      <c r="Z58" s="12"/>
      <c r="AA58" s="12"/>
      <c r="AB58" s="13"/>
      <c r="AC58" s="17"/>
      <c r="AD58" s="17"/>
      <c r="AE58" s="12"/>
      <c r="AF58" s="12"/>
      <c r="AG58" s="17"/>
      <c r="AH58" s="17"/>
      <c r="AI58" s="12"/>
      <c r="AJ58" s="12"/>
      <c r="AK58" s="13"/>
    </row>
    <row r="59" spans="1:37">
      <c r="A59" s="9" t="s">
        <v>54</v>
      </c>
      <c r="B59" s="17"/>
      <c r="C59" s="17"/>
      <c r="D59" s="11"/>
      <c r="E59" s="11"/>
      <c r="F59" s="32"/>
      <c r="G59" s="32"/>
      <c r="H59" s="32"/>
      <c r="I59" s="32"/>
      <c r="J59" s="32"/>
      <c r="K59" s="12"/>
      <c r="L59" s="12"/>
      <c r="M59" s="12"/>
      <c r="N59" s="12"/>
      <c r="O59" s="11"/>
      <c r="P59" s="12"/>
      <c r="Q59" s="13"/>
      <c r="R59" s="12"/>
      <c r="S59" s="12"/>
      <c r="T59" s="11"/>
      <c r="U59" s="13"/>
      <c r="V59" s="17"/>
      <c r="W59" s="17"/>
      <c r="X59" s="11"/>
      <c r="Y59" s="12"/>
      <c r="Z59" s="12"/>
      <c r="AA59" s="12"/>
      <c r="AB59" s="13"/>
      <c r="AC59" s="17"/>
      <c r="AD59" s="17"/>
      <c r="AE59" s="12"/>
      <c r="AF59" s="12"/>
      <c r="AG59" s="17"/>
      <c r="AH59" s="17"/>
      <c r="AI59" s="12"/>
      <c r="AJ59" s="12"/>
      <c r="AK59" s="13"/>
    </row>
    <row r="60" spans="1:37">
      <c r="A60" s="5" t="s">
        <v>55</v>
      </c>
      <c r="B60" s="17"/>
      <c r="C60" s="17"/>
      <c r="D60" s="11"/>
      <c r="E60" s="11"/>
      <c r="F60" s="32"/>
      <c r="G60" s="32"/>
      <c r="H60" s="32"/>
      <c r="I60" s="32"/>
      <c r="J60" s="32">
        <v>20</v>
      </c>
      <c r="K60" s="12"/>
      <c r="L60" s="12"/>
      <c r="M60" s="12"/>
      <c r="N60" s="12">
        <v>5</v>
      </c>
      <c r="O60" s="11"/>
      <c r="P60" s="12"/>
      <c r="Q60" s="13"/>
      <c r="R60" s="12"/>
      <c r="S60" s="12"/>
      <c r="T60" s="11"/>
      <c r="U60" s="13"/>
      <c r="V60" s="17"/>
      <c r="W60" s="17">
        <v>1</v>
      </c>
      <c r="X60" s="11"/>
      <c r="Y60" s="12"/>
      <c r="Z60" s="12"/>
      <c r="AA60" s="12"/>
      <c r="AB60" s="13"/>
      <c r="AC60" s="17"/>
      <c r="AD60" s="17"/>
      <c r="AE60" s="12"/>
      <c r="AF60" s="12"/>
      <c r="AG60" s="17"/>
      <c r="AH60" s="17">
        <v>30</v>
      </c>
      <c r="AI60" s="12"/>
      <c r="AJ60" s="12"/>
      <c r="AK60" s="13"/>
    </row>
    <row r="61" spans="1:37">
      <c r="A61" s="5" t="s">
        <v>56</v>
      </c>
      <c r="B61" s="17">
        <v>47</v>
      </c>
      <c r="C61" s="17"/>
      <c r="D61" s="11"/>
      <c r="E61" s="11"/>
      <c r="F61" s="32"/>
      <c r="G61" s="32">
        <v>60</v>
      </c>
      <c r="H61" s="32"/>
      <c r="I61" s="32"/>
      <c r="J61" s="32">
        <v>15</v>
      </c>
      <c r="K61" s="12">
        <v>60</v>
      </c>
      <c r="L61" s="12"/>
      <c r="M61" s="12">
        <v>74</v>
      </c>
      <c r="N61" s="12"/>
      <c r="O61" s="11"/>
      <c r="P61" s="12"/>
      <c r="Q61" s="13"/>
      <c r="R61" s="12">
        <v>100</v>
      </c>
      <c r="S61" s="12">
        <v>100</v>
      </c>
      <c r="T61" s="11">
        <v>100</v>
      </c>
      <c r="U61" s="13">
        <v>100</v>
      </c>
      <c r="V61" s="17"/>
      <c r="W61" s="17">
        <v>1</v>
      </c>
      <c r="X61" s="11">
        <v>90</v>
      </c>
      <c r="Y61" s="12"/>
      <c r="Z61" s="12">
        <v>100</v>
      </c>
      <c r="AA61" s="12">
        <v>80</v>
      </c>
      <c r="AB61" s="13">
        <v>90</v>
      </c>
      <c r="AC61" s="17"/>
      <c r="AD61" s="17"/>
      <c r="AE61" s="12"/>
      <c r="AF61" s="12"/>
      <c r="AG61" s="17"/>
      <c r="AH61" s="17"/>
      <c r="AI61" s="12"/>
      <c r="AJ61" s="12"/>
      <c r="AK61" s="13"/>
    </row>
    <row r="62" spans="1:37">
      <c r="A62" s="5" t="s">
        <v>57</v>
      </c>
      <c r="B62" s="17"/>
      <c r="C62" s="17"/>
      <c r="D62" s="11"/>
      <c r="E62" s="11"/>
      <c r="F62" s="32"/>
      <c r="G62" s="32"/>
      <c r="H62" s="32"/>
      <c r="I62" s="32"/>
      <c r="J62" s="32"/>
      <c r="K62" s="12"/>
      <c r="L62" s="12"/>
      <c r="M62" s="12"/>
      <c r="N62" s="12"/>
      <c r="O62" s="11"/>
      <c r="P62" s="12"/>
      <c r="Q62" s="13"/>
      <c r="R62" s="12"/>
      <c r="S62" s="12"/>
      <c r="T62" s="11"/>
      <c r="U62" s="13"/>
      <c r="V62" s="17"/>
      <c r="W62" s="17">
        <v>1</v>
      </c>
      <c r="X62" s="11"/>
      <c r="Y62" s="12">
        <v>100</v>
      </c>
      <c r="Z62" s="12"/>
      <c r="AA62" s="12"/>
      <c r="AB62" s="13"/>
      <c r="AC62" s="17"/>
      <c r="AD62" s="17"/>
      <c r="AE62" s="12"/>
      <c r="AF62" s="12"/>
      <c r="AG62" s="17"/>
      <c r="AH62" s="17"/>
      <c r="AI62" s="12">
        <v>100</v>
      </c>
      <c r="AJ62" s="12">
        <v>100</v>
      </c>
      <c r="AK62" s="13">
        <v>100</v>
      </c>
    </row>
    <row r="63" spans="1:37">
      <c r="A63" s="5" t="s">
        <v>58</v>
      </c>
      <c r="B63" s="17">
        <v>3</v>
      </c>
      <c r="C63" s="17"/>
      <c r="D63" s="11"/>
      <c r="E63" s="11"/>
      <c r="F63" s="32"/>
      <c r="G63" s="32"/>
      <c r="H63" s="32"/>
      <c r="I63" s="32"/>
      <c r="J63" s="32"/>
      <c r="K63" s="12"/>
      <c r="L63" s="12"/>
      <c r="M63" s="12"/>
      <c r="N63" s="12"/>
      <c r="O63" s="11"/>
      <c r="P63" s="12"/>
      <c r="Q63" s="13"/>
      <c r="R63" s="12"/>
      <c r="S63" s="12"/>
      <c r="T63" s="11"/>
      <c r="U63" s="13"/>
      <c r="V63" s="17"/>
      <c r="W63" s="17">
        <v>1</v>
      </c>
      <c r="X63" s="11"/>
      <c r="Y63" s="12"/>
      <c r="Z63" s="12"/>
      <c r="AA63" s="12"/>
      <c r="AB63" s="13"/>
      <c r="AC63" s="17"/>
      <c r="AD63" s="17"/>
      <c r="AE63" s="12">
        <v>1</v>
      </c>
      <c r="AF63" s="12">
        <v>1</v>
      </c>
      <c r="AG63" s="17"/>
      <c r="AH63" s="17"/>
      <c r="AI63" s="12"/>
      <c r="AJ63" s="12"/>
      <c r="AK63" s="13"/>
    </row>
    <row r="64" spans="1:37">
      <c r="A64" s="5" t="s">
        <v>59</v>
      </c>
      <c r="B64" s="17">
        <v>30</v>
      </c>
      <c r="C64" s="17">
        <v>55</v>
      </c>
      <c r="D64" s="11"/>
      <c r="E64" s="11"/>
      <c r="F64" s="32"/>
      <c r="G64" s="32">
        <v>30</v>
      </c>
      <c r="H64" s="32"/>
      <c r="I64" s="32"/>
      <c r="J64" s="32"/>
      <c r="K64" s="12">
        <v>30</v>
      </c>
      <c r="L64" s="12"/>
      <c r="M64" s="12"/>
      <c r="N64" s="12"/>
      <c r="O64" s="11">
        <v>100</v>
      </c>
      <c r="P64" s="12">
        <v>100</v>
      </c>
      <c r="Q64" s="13">
        <v>100</v>
      </c>
      <c r="R64" s="12"/>
      <c r="S64" s="12"/>
      <c r="T64" s="11"/>
      <c r="U64" s="13"/>
      <c r="V64" s="17">
        <v>60</v>
      </c>
      <c r="W64" s="17">
        <v>1</v>
      </c>
      <c r="X64" s="11">
        <v>5</v>
      </c>
      <c r="Y64" s="12"/>
      <c r="Z64" s="12"/>
      <c r="AA64" s="12">
        <v>20</v>
      </c>
      <c r="AB64" s="13">
        <v>4</v>
      </c>
      <c r="AC64" s="17"/>
      <c r="AD64" s="17">
        <v>1</v>
      </c>
      <c r="AE64" s="12"/>
      <c r="AF64" s="12"/>
      <c r="AG64" s="17"/>
      <c r="AH64" s="17"/>
      <c r="AI64" s="12"/>
      <c r="AJ64" s="12"/>
      <c r="AK64" s="13"/>
    </row>
    <row r="65" spans="1:37">
      <c r="A65" s="5" t="s">
        <v>60</v>
      </c>
      <c r="B65" s="17"/>
      <c r="C65" s="17">
        <v>15</v>
      </c>
      <c r="D65" s="11"/>
      <c r="E65" s="11"/>
      <c r="F65" s="32"/>
      <c r="G65" s="32"/>
      <c r="H65" s="32"/>
      <c r="I65" s="32"/>
      <c r="J65" s="32"/>
      <c r="K65" s="12"/>
      <c r="L65" s="12"/>
      <c r="M65" s="12">
        <v>25</v>
      </c>
      <c r="N65" s="12"/>
      <c r="O65" s="11"/>
      <c r="P65" s="12"/>
      <c r="Q65" s="13"/>
      <c r="R65" s="12"/>
      <c r="S65" s="12"/>
      <c r="T65" s="11"/>
      <c r="U65" s="13"/>
      <c r="V65" s="17"/>
      <c r="W65" s="17">
        <v>1</v>
      </c>
      <c r="X65" s="11"/>
      <c r="Y65" s="12"/>
      <c r="Z65" s="12"/>
      <c r="AA65" s="12"/>
      <c r="AB65" s="13"/>
      <c r="AC65" s="17"/>
      <c r="AD65" s="17">
        <v>1</v>
      </c>
      <c r="AE65" s="12">
        <v>1</v>
      </c>
      <c r="AF65" s="12">
        <v>1</v>
      </c>
      <c r="AG65" s="17"/>
      <c r="AH65" s="17"/>
      <c r="AI65" s="12"/>
      <c r="AJ65" s="12"/>
      <c r="AK65" s="13"/>
    </row>
    <row r="66" spans="1:37">
      <c r="A66" s="5" t="s">
        <v>61</v>
      </c>
      <c r="B66" s="17"/>
      <c r="C66" s="17"/>
      <c r="D66" s="11"/>
      <c r="E66" s="11"/>
      <c r="F66" s="32"/>
      <c r="G66" s="32"/>
      <c r="H66" s="32"/>
      <c r="I66" s="32"/>
      <c r="J66" s="32"/>
      <c r="K66" s="12"/>
      <c r="L66" s="12"/>
      <c r="M66" s="12"/>
      <c r="N66" s="12"/>
      <c r="O66" s="11"/>
      <c r="P66" s="12"/>
      <c r="Q66" s="13"/>
      <c r="R66" s="12"/>
      <c r="S66" s="12"/>
      <c r="T66" s="11"/>
      <c r="U66" s="13"/>
      <c r="V66" s="17"/>
      <c r="W66" s="17">
        <v>1</v>
      </c>
      <c r="X66" s="11"/>
      <c r="Y66" s="12"/>
      <c r="Z66" s="12"/>
      <c r="AA66" s="12"/>
      <c r="AB66" s="13"/>
      <c r="AC66" s="17"/>
      <c r="AD66" s="17"/>
      <c r="AE66" s="12"/>
      <c r="AF66" s="12"/>
      <c r="AG66" s="17"/>
      <c r="AH66" s="17"/>
      <c r="AI66" s="12"/>
      <c r="AJ66" s="12"/>
      <c r="AK66" s="13"/>
    </row>
    <row r="67" spans="1:37">
      <c r="A67" s="5" t="s">
        <v>62</v>
      </c>
      <c r="B67" s="17"/>
      <c r="C67" s="17"/>
      <c r="D67" s="11"/>
      <c r="E67" s="11"/>
      <c r="F67" s="32"/>
      <c r="G67" s="32"/>
      <c r="H67" s="32">
        <v>5</v>
      </c>
      <c r="I67" s="32">
        <v>5</v>
      </c>
      <c r="J67" s="32"/>
      <c r="K67" s="12"/>
      <c r="L67" s="12"/>
      <c r="M67" s="12"/>
      <c r="N67" s="12"/>
      <c r="O67" s="11"/>
      <c r="P67" s="12"/>
      <c r="Q67" s="13"/>
      <c r="R67" s="12"/>
      <c r="S67" s="12"/>
      <c r="T67" s="11"/>
      <c r="U67" s="13"/>
      <c r="V67" s="17"/>
      <c r="W67" s="17"/>
      <c r="X67" s="11"/>
      <c r="Y67" s="12"/>
      <c r="Z67" s="12"/>
      <c r="AA67" s="12"/>
      <c r="AB67" s="13"/>
      <c r="AC67" s="17"/>
      <c r="AD67" s="17"/>
      <c r="AE67" s="12"/>
      <c r="AF67" s="12"/>
      <c r="AG67" s="17">
        <v>1</v>
      </c>
      <c r="AH67" s="17"/>
      <c r="AI67" s="12"/>
      <c r="AJ67" s="12"/>
      <c r="AK67" s="13"/>
    </row>
    <row r="68" spans="1:37">
      <c r="A68" s="5" t="s">
        <v>63</v>
      </c>
      <c r="B68" s="17"/>
      <c r="C68" s="17"/>
      <c r="D68" s="11"/>
      <c r="E68" s="11"/>
      <c r="F68" s="32"/>
      <c r="G68" s="32"/>
      <c r="H68" s="32"/>
      <c r="I68" s="32"/>
      <c r="J68" s="32"/>
      <c r="K68" s="12"/>
      <c r="L68" s="12"/>
      <c r="M68" s="12"/>
      <c r="N68" s="12"/>
      <c r="O68" s="11"/>
      <c r="P68" s="12"/>
      <c r="Q68" s="13"/>
      <c r="R68" s="12"/>
      <c r="S68" s="12"/>
      <c r="T68" s="11"/>
      <c r="U68" s="13"/>
      <c r="V68" s="17"/>
      <c r="W68" s="17"/>
      <c r="X68" s="11"/>
      <c r="Y68" s="12"/>
      <c r="Z68" s="12"/>
      <c r="AA68" s="12"/>
      <c r="AB68" s="13"/>
      <c r="AC68" s="17"/>
      <c r="AD68" s="17"/>
      <c r="AE68" s="12"/>
      <c r="AF68" s="12"/>
      <c r="AG68" s="17"/>
      <c r="AH68" s="17"/>
      <c r="AI68" s="12"/>
      <c r="AJ68" s="12"/>
      <c r="AK68" s="13"/>
    </row>
    <row r="69" spans="1:37">
      <c r="A69" s="5" t="s">
        <v>64</v>
      </c>
      <c r="B69" s="17">
        <v>20</v>
      </c>
      <c r="C69" s="17">
        <v>30</v>
      </c>
      <c r="D69" s="11"/>
      <c r="E69" s="11"/>
      <c r="F69" s="32"/>
      <c r="G69" s="32"/>
      <c r="H69" s="32"/>
      <c r="I69" s="32"/>
      <c r="J69" s="32"/>
      <c r="K69" s="12"/>
      <c r="L69" s="12"/>
      <c r="M69" s="12"/>
      <c r="N69" s="12"/>
      <c r="O69" s="11"/>
      <c r="P69" s="12"/>
      <c r="Q69" s="13"/>
      <c r="R69" s="12"/>
      <c r="S69" s="12"/>
      <c r="T69" s="11"/>
      <c r="U69" s="13"/>
      <c r="V69" s="17"/>
      <c r="W69" s="17"/>
      <c r="X69" s="11">
        <v>5</v>
      </c>
      <c r="Y69" s="12"/>
      <c r="Z69" s="12"/>
      <c r="AA69" s="12"/>
      <c r="AB69" s="13">
        <v>6</v>
      </c>
      <c r="AC69" s="17"/>
      <c r="AD69" s="17">
        <v>1</v>
      </c>
      <c r="AE69" s="12"/>
      <c r="AF69" s="12"/>
      <c r="AG69" s="17"/>
      <c r="AH69" s="17"/>
      <c r="AI69" s="12"/>
      <c r="AJ69" s="12"/>
      <c r="AK69" s="13"/>
    </row>
    <row r="70" spans="1:37">
      <c r="A70" s="5" t="s">
        <v>65</v>
      </c>
      <c r="B70" s="17"/>
      <c r="C70" s="17"/>
      <c r="D70" s="11"/>
      <c r="E70" s="11"/>
      <c r="F70" s="32"/>
      <c r="G70" s="32"/>
      <c r="H70" s="32"/>
      <c r="I70" s="32"/>
      <c r="J70" s="32"/>
      <c r="K70" s="12"/>
      <c r="L70" s="12"/>
      <c r="M70" s="12"/>
      <c r="N70" s="12"/>
      <c r="O70" s="11"/>
      <c r="P70" s="12"/>
      <c r="Q70" s="13"/>
      <c r="R70" s="12"/>
      <c r="S70" s="12"/>
      <c r="T70" s="11"/>
      <c r="U70" s="13"/>
      <c r="V70" s="17"/>
      <c r="W70" s="17"/>
      <c r="X70" s="11"/>
      <c r="Y70" s="12"/>
      <c r="Z70" s="12"/>
      <c r="AA70" s="12"/>
      <c r="AB70" s="13"/>
      <c r="AC70" s="17"/>
      <c r="AD70" s="17"/>
      <c r="AE70" s="12"/>
      <c r="AF70" s="12"/>
      <c r="AG70" s="17"/>
      <c r="AH70" s="17"/>
      <c r="AI70" s="12"/>
      <c r="AJ70" s="12"/>
      <c r="AK70" s="13"/>
    </row>
    <row r="71" spans="1:37">
      <c r="A71" s="5" t="s">
        <v>66</v>
      </c>
      <c r="B71" s="17"/>
      <c r="C71" s="17"/>
      <c r="D71" s="11"/>
      <c r="E71" s="11"/>
      <c r="F71" s="32">
        <v>100</v>
      </c>
      <c r="G71" s="32"/>
      <c r="H71" s="32"/>
      <c r="I71" s="32"/>
      <c r="J71" s="32">
        <v>35</v>
      </c>
      <c r="K71" s="12"/>
      <c r="L71" s="12"/>
      <c r="M71" s="12"/>
      <c r="N71" s="12">
        <v>15</v>
      </c>
      <c r="O71" s="11"/>
      <c r="P71" s="12"/>
      <c r="Q71" s="13"/>
      <c r="R71" s="12"/>
      <c r="S71" s="12"/>
      <c r="T71" s="11"/>
      <c r="U71" s="13"/>
      <c r="V71" s="17"/>
      <c r="W71" s="17"/>
      <c r="X71" s="11"/>
      <c r="Y71" s="12"/>
      <c r="Z71" s="12"/>
      <c r="AA71" s="12"/>
      <c r="AB71" s="13"/>
      <c r="AC71" s="17"/>
      <c r="AD71" s="17"/>
      <c r="AE71" s="12"/>
      <c r="AF71" s="12"/>
      <c r="AG71" s="17"/>
      <c r="AH71" s="17"/>
      <c r="AI71" s="12"/>
      <c r="AJ71" s="12"/>
      <c r="AK71" s="13"/>
    </row>
    <row r="72" spans="1:37">
      <c r="A72" s="5" t="s">
        <v>67</v>
      </c>
      <c r="B72" s="17"/>
      <c r="C72" s="17"/>
      <c r="D72" s="11"/>
      <c r="E72" s="11"/>
      <c r="F72" s="32"/>
      <c r="G72" s="32">
        <v>10</v>
      </c>
      <c r="H72" s="32">
        <v>95</v>
      </c>
      <c r="I72" s="32">
        <v>95</v>
      </c>
      <c r="J72" s="32">
        <v>30</v>
      </c>
      <c r="K72" s="12">
        <v>10</v>
      </c>
      <c r="L72" s="12"/>
      <c r="M72" s="12"/>
      <c r="N72" s="12">
        <v>80</v>
      </c>
      <c r="O72" s="11"/>
      <c r="P72" s="12"/>
      <c r="Q72" s="13"/>
      <c r="R72" s="12"/>
      <c r="S72" s="12"/>
      <c r="T72" s="11"/>
      <c r="U72" s="13"/>
      <c r="V72" s="17"/>
      <c r="W72" s="17"/>
      <c r="X72" s="11"/>
      <c r="Y72" s="12"/>
      <c r="Z72" s="12"/>
      <c r="AA72" s="12"/>
      <c r="AB72" s="13"/>
      <c r="AC72" s="17"/>
      <c r="AD72" s="17"/>
      <c r="AE72" s="12"/>
      <c r="AF72" s="12"/>
      <c r="AG72" s="17"/>
      <c r="AH72" s="17"/>
      <c r="AI72" s="12"/>
      <c r="AJ72" s="12"/>
      <c r="AK72" s="13"/>
    </row>
    <row r="73" spans="1:37">
      <c r="A73" s="5" t="s">
        <v>68</v>
      </c>
      <c r="B73" s="17"/>
      <c r="C73" s="17"/>
      <c r="D73" s="11"/>
      <c r="E73" s="11"/>
      <c r="F73" s="32"/>
      <c r="G73" s="32"/>
      <c r="H73" s="32"/>
      <c r="I73" s="32"/>
      <c r="J73" s="32"/>
      <c r="K73" s="12"/>
      <c r="L73" s="12"/>
      <c r="M73" s="12"/>
      <c r="N73" s="12"/>
      <c r="O73" s="11"/>
      <c r="P73" s="12"/>
      <c r="Q73" s="13"/>
      <c r="R73" s="12"/>
      <c r="S73" s="12"/>
      <c r="T73" s="11"/>
      <c r="U73" s="13"/>
      <c r="V73" s="17"/>
      <c r="W73" s="17"/>
      <c r="X73" s="11"/>
      <c r="Y73" s="12"/>
      <c r="Z73" s="12"/>
      <c r="AA73" s="12"/>
      <c r="AB73" s="13"/>
      <c r="AC73" s="17"/>
      <c r="AD73" s="17"/>
      <c r="AE73" s="12"/>
      <c r="AF73" s="12"/>
      <c r="AG73" s="17"/>
      <c r="AH73" s="17"/>
      <c r="AI73" s="12"/>
      <c r="AJ73" s="12"/>
      <c r="AK73" s="13"/>
    </row>
    <row r="74" spans="1:37">
      <c r="A74" s="5" t="s">
        <v>69</v>
      </c>
      <c r="B74" s="17"/>
      <c r="C74" s="17"/>
      <c r="D74" s="11"/>
      <c r="E74" s="11">
        <v>100</v>
      </c>
      <c r="F74" s="32"/>
      <c r="G74" s="32"/>
      <c r="H74" s="32"/>
      <c r="I74" s="32"/>
      <c r="J74" s="32"/>
      <c r="K74" s="12"/>
      <c r="L74" s="12">
        <v>100</v>
      </c>
      <c r="M74" s="12">
        <v>1</v>
      </c>
      <c r="N74" s="12"/>
      <c r="O74" s="11"/>
      <c r="P74" s="12"/>
      <c r="Q74" s="13"/>
      <c r="R74" s="12"/>
      <c r="S74" s="12"/>
      <c r="T74" s="11"/>
      <c r="U74" s="13"/>
      <c r="V74" s="17">
        <v>40</v>
      </c>
      <c r="W74" s="17"/>
      <c r="X74" s="11"/>
      <c r="Y74" s="12"/>
      <c r="Z74" s="12"/>
      <c r="AA74" s="12"/>
      <c r="AB74" s="13"/>
      <c r="AC74" s="17"/>
      <c r="AD74" s="17"/>
      <c r="AE74" s="12"/>
      <c r="AF74" s="12"/>
      <c r="AG74" s="17"/>
      <c r="AH74" s="17"/>
      <c r="AI74" s="12"/>
      <c r="AJ74" s="12"/>
      <c r="AK74" s="13"/>
    </row>
    <row r="75" spans="1:37">
      <c r="A75" s="9" t="s">
        <v>70</v>
      </c>
      <c r="B75" s="17"/>
      <c r="C75" s="17"/>
      <c r="D75" s="11"/>
      <c r="E75" s="11"/>
      <c r="F75" s="32"/>
      <c r="G75" s="32"/>
      <c r="H75" s="32"/>
      <c r="I75" s="32"/>
      <c r="J75" s="32"/>
      <c r="K75" s="12"/>
      <c r="L75" s="12"/>
      <c r="M75" s="12"/>
      <c r="N75" s="12"/>
      <c r="O75" s="11"/>
      <c r="P75" s="12"/>
      <c r="Q75" s="13"/>
      <c r="R75" s="12"/>
      <c r="S75" s="12"/>
      <c r="T75" s="11"/>
      <c r="U75" s="13"/>
      <c r="V75" s="17"/>
      <c r="W75" s="17"/>
      <c r="X75" s="11"/>
      <c r="Y75" s="12"/>
      <c r="Z75" s="12"/>
      <c r="AA75" s="12"/>
      <c r="AB75" s="13"/>
      <c r="AC75" s="17"/>
      <c r="AD75" s="17"/>
      <c r="AE75" s="12"/>
      <c r="AF75" s="12"/>
      <c r="AG75" s="17"/>
      <c r="AH75" s="17"/>
      <c r="AI75" s="12"/>
      <c r="AJ75" s="12"/>
      <c r="AK75" s="13"/>
    </row>
    <row r="76" spans="1:37">
      <c r="A76" s="5" t="s">
        <v>71</v>
      </c>
      <c r="B76" s="17"/>
      <c r="C76" s="17"/>
      <c r="D76" s="11"/>
      <c r="E76" s="11"/>
      <c r="F76" s="32">
        <v>1</v>
      </c>
      <c r="G76" s="32">
        <v>1</v>
      </c>
      <c r="H76" s="32">
        <v>1</v>
      </c>
      <c r="I76" s="32">
        <v>1</v>
      </c>
      <c r="J76" s="32">
        <v>1</v>
      </c>
      <c r="K76" s="12"/>
      <c r="L76" s="12"/>
      <c r="M76" s="12"/>
      <c r="N76" s="12"/>
      <c r="O76" s="11"/>
      <c r="P76" s="12"/>
      <c r="Q76" s="13"/>
      <c r="R76" s="12"/>
      <c r="S76" s="12"/>
      <c r="T76" s="11"/>
      <c r="U76" s="13"/>
      <c r="V76" s="17"/>
      <c r="W76" s="17"/>
      <c r="X76" s="11"/>
      <c r="Y76" s="12"/>
      <c r="Z76" s="12"/>
      <c r="AA76" s="12"/>
      <c r="AB76" s="13"/>
      <c r="AC76" s="17"/>
      <c r="AD76" s="17"/>
      <c r="AE76" s="12"/>
      <c r="AF76" s="12"/>
      <c r="AG76" s="17"/>
      <c r="AH76" s="17"/>
      <c r="AI76" s="12"/>
      <c r="AJ76" s="12"/>
      <c r="AK76" s="13"/>
    </row>
    <row r="77" spans="1:37">
      <c r="A77" s="5" t="s">
        <v>72</v>
      </c>
      <c r="B77" s="17"/>
      <c r="C77" s="17"/>
      <c r="D77" s="11"/>
      <c r="E77" s="11"/>
      <c r="F77" s="32"/>
      <c r="G77" s="32"/>
      <c r="H77" s="32">
        <v>1</v>
      </c>
      <c r="I77" s="32">
        <v>1</v>
      </c>
      <c r="J77" s="32">
        <v>1</v>
      </c>
      <c r="K77" s="12"/>
      <c r="L77" s="12"/>
      <c r="M77" s="12"/>
      <c r="N77" s="12"/>
      <c r="O77" s="11"/>
      <c r="P77" s="12"/>
      <c r="Q77" s="13"/>
      <c r="R77" s="12"/>
      <c r="S77" s="12"/>
      <c r="T77" s="11"/>
      <c r="U77" s="13"/>
      <c r="V77" s="17"/>
      <c r="W77" s="17"/>
      <c r="X77" s="11"/>
      <c r="Y77" s="12"/>
      <c r="Z77" s="12"/>
      <c r="AA77" s="12"/>
      <c r="AB77" s="13"/>
      <c r="AC77" s="17"/>
      <c r="AD77" s="17"/>
      <c r="AE77" s="12"/>
      <c r="AF77" s="12"/>
      <c r="AG77" s="17"/>
      <c r="AH77" s="17"/>
      <c r="AI77" s="12"/>
      <c r="AJ77" s="12"/>
      <c r="AK77" s="13"/>
    </row>
    <row r="78" spans="1:37">
      <c r="A78" s="5" t="s">
        <v>73</v>
      </c>
      <c r="B78" s="17"/>
      <c r="C78" s="17"/>
      <c r="D78" s="11"/>
      <c r="E78" s="11"/>
      <c r="F78" s="32"/>
      <c r="G78" s="32"/>
      <c r="H78" s="32">
        <v>1</v>
      </c>
      <c r="I78" s="32">
        <v>1</v>
      </c>
      <c r="J78" s="32">
        <v>1</v>
      </c>
      <c r="K78" s="12"/>
      <c r="L78" s="12"/>
      <c r="M78" s="12"/>
      <c r="N78" s="12"/>
      <c r="O78" s="11"/>
      <c r="P78" s="12"/>
      <c r="Q78" s="13"/>
      <c r="R78" s="12"/>
      <c r="S78" s="12"/>
      <c r="T78" s="11"/>
      <c r="U78" s="13"/>
      <c r="V78" s="17"/>
      <c r="W78" s="17"/>
      <c r="X78" s="11"/>
      <c r="Y78" s="12"/>
      <c r="Z78" s="12"/>
      <c r="AA78" s="12"/>
      <c r="AB78" s="13"/>
      <c r="AC78" s="17"/>
      <c r="AD78" s="17"/>
      <c r="AE78" s="12"/>
      <c r="AF78" s="12"/>
      <c r="AG78" s="17"/>
      <c r="AH78" s="17"/>
      <c r="AI78" s="12"/>
      <c r="AJ78" s="12"/>
      <c r="AK78" s="13"/>
    </row>
    <row r="79" spans="1:37">
      <c r="A79" s="5" t="s">
        <v>74</v>
      </c>
      <c r="B79" s="17"/>
      <c r="C79" s="17"/>
      <c r="D79" s="11"/>
      <c r="E79" s="11"/>
      <c r="F79" s="32">
        <v>1</v>
      </c>
      <c r="G79" s="32"/>
      <c r="H79" s="32">
        <v>1</v>
      </c>
      <c r="I79" s="32">
        <v>1</v>
      </c>
      <c r="J79" s="32">
        <v>1</v>
      </c>
      <c r="K79" s="12"/>
      <c r="L79" s="12"/>
      <c r="M79" s="12"/>
      <c r="N79" s="12"/>
      <c r="O79" s="11"/>
      <c r="P79" s="12"/>
      <c r="Q79" s="13"/>
      <c r="R79" s="12"/>
      <c r="S79" s="12"/>
      <c r="T79" s="11"/>
      <c r="U79" s="13"/>
      <c r="V79" s="17"/>
      <c r="W79" s="17"/>
      <c r="X79" s="11"/>
      <c r="Y79" s="12"/>
      <c r="Z79" s="12"/>
      <c r="AA79" s="12"/>
      <c r="AB79" s="13"/>
      <c r="AC79" s="17"/>
      <c r="AD79" s="17"/>
      <c r="AE79" s="12"/>
      <c r="AF79" s="12"/>
      <c r="AG79" s="17"/>
      <c r="AH79" s="17"/>
      <c r="AI79" s="12"/>
      <c r="AJ79" s="12"/>
      <c r="AK79" s="13"/>
    </row>
    <row r="80" spans="1:37">
      <c r="A80" s="5" t="s">
        <v>75</v>
      </c>
      <c r="B80" s="17"/>
      <c r="C80" s="17"/>
      <c r="D80" s="11"/>
      <c r="E80" s="11"/>
      <c r="F80" s="32">
        <v>1</v>
      </c>
      <c r="G80" s="32"/>
      <c r="H80" s="32">
        <v>1</v>
      </c>
      <c r="I80" s="32">
        <v>1</v>
      </c>
      <c r="J80" s="32">
        <v>1</v>
      </c>
      <c r="K80" s="12"/>
      <c r="L80" s="12"/>
      <c r="M80" s="12"/>
      <c r="N80" s="12"/>
      <c r="O80" s="11"/>
      <c r="P80" s="12"/>
      <c r="Q80" s="13"/>
      <c r="R80" s="12"/>
      <c r="S80" s="12"/>
      <c r="T80" s="11"/>
      <c r="U80" s="13"/>
      <c r="V80" s="17"/>
      <c r="W80" s="17"/>
      <c r="X80" s="11"/>
      <c r="Y80" s="12"/>
      <c r="Z80" s="12"/>
      <c r="AA80" s="12"/>
      <c r="AB80" s="13"/>
      <c r="AC80" s="17"/>
      <c r="AD80" s="17"/>
      <c r="AE80" s="12"/>
      <c r="AF80" s="12"/>
      <c r="AG80" s="17"/>
      <c r="AH80" s="17"/>
      <c r="AI80" s="12"/>
      <c r="AJ80" s="12"/>
      <c r="AK80" s="13"/>
    </row>
    <row r="81" spans="1:37">
      <c r="A81" s="5" t="s">
        <v>76</v>
      </c>
      <c r="B81" s="17"/>
      <c r="C81" s="17"/>
      <c r="D81" s="11"/>
      <c r="E81" s="11"/>
      <c r="F81" s="32">
        <v>1</v>
      </c>
      <c r="G81" s="32"/>
      <c r="H81" s="32">
        <v>1</v>
      </c>
      <c r="I81" s="32">
        <v>1</v>
      </c>
      <c r="J81" s="32">
        <v>1</v>
      </c>
      <c r="K81" s="12"/>
      <c r="L81" s="12"/>
      <c r="M81" s="12"/>
      <c r="N81" s="12"/>
      <c r="O81" s="11"/>
      <c r="P81" s="12"/>
      <c r="Q81" s="13"/>
      <c r="R81" s="12"/>
      <c r="S81" s="12"/>
      <c r="T81" s="11"/>
      <c r="U81" s="13"/>
      <c r="V81" s="17"/>
      <c r="W81" s="17"/>
      <c r="X81" s="11"/>
      <c r="Y81" s="12"/>
      <c r="Z81" s="12"/>
      <c r="AA81" s="12"/>
      <c r="AB81" s="13"/>
      <c r="AC81" s="17"/>
      <c r="AD81" s="17"/>
      <c r="AE81" s="12"/>
      <c r="AF81" s="12"/>
      <c r="AG81" s="17"/>
      <c r="AH81" s="17"/>
      <c r="AI81" s="12"/>
      <c r="AJ81" s="12"/>
      <c r="AK81" s="13"/>
    </row>
    <row r="82" spans="1:37">
      <c r="A82" s="5" t="s">
        <v>77</v>
      </c>
      <c r="B82" s="17"/>
      <c r="C82" s="17"/>
      <c r="D82" s="11"/>
      <c r="E82" s="11"/>
      <c r="F82" s="32">
        <v>1</v>
      </c>
      <c r="G82" s="32">
        <v>1</v>
      </c>
      <c r="H82" s="32"/>
      <c r="I82" s="32"/>
      <c r="J82" s="32">
        <v>1</v>
      </c>
      <c r="K82" s="12"/>
      <c r="L82" s="12"/>
      <c r="M82" s="12"/>
      <c r="N82" s="12"/>
      <c r="O82" s="11"/>
      <c r="P82" s="12"/>
      <c r="Q82" s="13"/>
      <c r="R82" s="12"/>
      <c r="S82" s="12"/>
      <c r="T82" s="11"/>
      <c r="U82" s="13"/>
      <c r="V82" s="17"/>
      <c r="W82" s="17"/>
      <c r="X82" s="11"/>
      <c r="Y82" s="12"/>
      <c r="Z82" s="12"/>
      <c r="AA82" s="12"/>
      <c r="AB82" s="13"/>
      <c r="AC82" s="17"/>
      <c r="AD82" s="17"/>
      <c r="AE82" s="12"/>
      <c r="AF82" s="12"/>
      <c r="AG82" s="17"/>
      <c r="AH82" s="17"/>
      <c r="AI82" s="12"/>
      <c r="AJ82" s="12"/>
      <c r="AK82" s="13"/>
    </row>
    <row r="83" spans="1:37">
      <c r="A83" s="5" t="s">
        <v>78</v>
      </c>
      <c r="B83" s="17"/>
      <c r="C83" s="17"/>
      <c r="D83" s="11"/>
      <c r="E83" s="11"/>
      <c r="F83" s="32"/>
      <c r="G83" s="32">
        <v>1</v>
      </c>
      <c r="H83" s="32"/>
      <c r="I83" s="32"/>
      <c r="J83" s="32">
        <v>1</v>
      </c>
      <c r="K83" s="12"/>
      <c r="L83" s="12"/>
      <c r="M83" s="12"/>
      <c r="N83" s="12"/>
      <c r="O83" s="11"/>
      <c r="P83" s="12"/>
      <c r="Q83" s="13"/>
      <c r="R83" s="12"/>
      <c r="S83" s="12"/>
      <c r="T83" s="11"/>
      <c r="U83" s="13"/>
      <c r="V83" s="17"/>
      <c r="W83" s="17"/>
      <c r="X83" s="11"/>
      <c r="Y83" s="12"/>
      <c r="Z83" s="12"/>
      <c r="AA83" s="12"/>
      <c r="AB83" s="13"/>
      <c r="AC83" s="17"/>
      <c r="AD83" s="17"/>
      <c r="AE83" s="12"/>
      <c r="AF83" s="12"/>
      <c r="AG83" s="17"/>
      <c r="AH83" s="17"/>
      <c r="AI83" s="12"/>
      <c r="AJ83" s="12"/>
      <c r="AK83" s="13"/>
    </row>
    <row r="84" spans="1:37">
      <c r="A84" s="5" t="s">
        <v>79</v>
      </c>
      <c r="B84" s="17"/>
      <c r="C84" s="17"/>
      <c r="D84" s="11"/>
      <c r="E84" s="11"/>
      <c r="F84" s="32"/>
      <c r="G84" s="32">
        <v>1</v>
      </c>
      <c r="H84" s="32"/>
      <c r="I84" s="32"/>
      <c r="J84" s="32">
        <v>1</v>
      </c>
      <c r="K84" s="12"/>
      <c r="L84" s="12"/>
      <c r="M84" s="12"/>
      <c r="N84" s="12"/>
      <c r="O84" s="11"/>
      <c r="P84" s="12"/>
      <c r="Q84" s="13"/>
      <c r="R84" s="12"/>
      <c r="S84" s="12"/>
      <c r="T84" s="11"/>
      <c r="U84" s="13"/>
      <c r="V84" s="17"/>
      <c r="W84" s="17"/>
      <c r="X84" s="11"/>
      <c r="Y84" s="12"/>
      <c r="Z84" s="12"/>
      <c r="AA84" s="12"/>
      <c r="AB84" s="13"/>
      <c r="AC84" s="17"/>
      <c r="AD84" s="17"/>
      <c r="AE84" s="12"/>
      <c r="AF84" s="12"/>
      <c r="AG84" s="17"/>
      <c r="AH84" s="17"/>
      <c r="AI84" s="12"/>
      <c r="AJ84" s="12"/>
      <c r="AK84" s="13"/>
    </row>
    <row r="85" spans="1:37">
      <c r="A85" s="9" t="s">
        <v>80</v>
      </c>
      <c r="B85" s="17"/>
      <c r="C85" s="17"/>
      <c r="D85" s="11"/>
      <c r="E85" s="11"/>
      <c r="F85" s="32"/>
      <c r="G85" s="32"/>
      <c r="H85" s="32"/>
      <c r="I85" s="32"/>
      <c r="J85" s="32"/>
      <c r="K85" s="12"/>
      <c r="L85" s="12"/>
      <c r="M85" s="12"/>
      <c r="N85" s="12"/>
      <c r="O85" s="11"/>
      <c r="P85" s="12"/>
      <c r="Q85" s="13"/>
      <c r="R85" s="12"/>
      <c r="S85" s="12"/>
      <c r="T85" s="11"/>
      <c r="U85" s="13"/>
      <c r="V85" s="17"/>
      <c r="W85" s="17"/>
      <c r="X85" s="11"/>
      <c r="Y85" s="12"/>
      <c r="Z85" s="12"/>
      <c r="AA85" s="12"/>
      <c r="AB85" s="13"/>
      <c r="AC85" s="17"/>
      <c r="AD85" s="17"/>
      <c r="AE85" s="12"/>
      <c r="AF85" s="12"/>
      <c r="AG85" s="17"/>
      <c r="AH85" s="17"/>
      <c r="AI85" s="12"/>
      <c r="AJ85" s="12"/>
      <c r="AK85" s="13"/>
    </row>
    <row r="86" spans="1:37">
      <c r="A86" s="5" t="s">
        <v>81</v>
      </c>
      <c r="B86" s="17">
        <v>70</v>
      </c>
      <c r="C86" s="17">
        <v>70</v>
      </c>
      <c r="D86" s="11"/>
      <c r="E86" s="11">
        <v>60</v>
      </c>
      <c r="F86" s="32">
        <v>55</v>
      </c>
      <c r="G86" s="32">
        <v>90</v>
      </c>
      <c r="H86" s="32">
        <v>85</v>
      </c>
      <c r="I86" s="32">
        <v>85</v>
      </c>
      <c r="J86" s="32">
        <v>55</v>
      </c>
      <c r="K86" s="12">
        <v>90</v>
      </c>
      <c r="L86" s="12">
        <v>80</v>
      </c>
      <c r="M86" s="12">
        <v>55</v>
      </c>
      <c r="N86" s="12">
        <v>75</v>
      </c>
      <c r="O86" s="11">
        <v>60</v>
      </c>
      <c r="P86" s="12">
        <v>50</v>
      </c>
      <c r="Q86" s="13">
        <v>50</v>
      </c>
      <c r="R86" s="12"/>
      <c r="S86" s="12"/>
      <c r="T86" s="11">
        <v>75</v>
      </c>
      <c r="U86" s="13">
        <v>79.75</v>
      </c>
      <c r="V86" s="17">
        <v>60</v>
      </c>
      <c r="W86" s="17">
        <v>40</v>
      </c>
      <c r="X86" s="11">
        <v>90</v>
      </c>
      <c r="Y86" s="12">
        <v>100</v>
      </c>
      <c r="Z86" s="12"/>
      <c r="AA86" s="12">
        <v>75</v>
      </c>
      <c r="AB86" s="13">
        <v>70</v>
      </c>
      <c r="AC86" s="17"/>
      <c r="AD86" s="17">
        <v>60</v>
      </c>
      <c r="AE86" s="12">
        <v>0</v>
      </c>
      <c r="AF86" s="12"/>
      <c r="AG86" s="17">
        <v>83</v>
      </c>
      <c r="AH86" s="17"/>
      <c r="AI86" s="12">
        <v>58</v>
      </c>
      <c r="AJ86" s="12">
        <v>60</v>
      </c>
      <c r="AK86" s="13">
        <v>100</v>
      </c>
    </row>
    <row r="87" spans="1:37">
      <c r="A87" s="5" t="s">
        <v>82</v>
      </c>
      <c r="B87" s="17">
        <v>30</v>
      </c>
      <c r="C87" s="17">
        <v>30</v>
      </c>
      <c r="D87" s="11"/>
      <c r="E87" s="11">
        <v>40</v>
      </c>
      <c r="F87" s="32">
        <v>45</v>
      </c>
      <c r="G87" s="32">
        <v>10</v>
      </c>
      <c r="H87" s="32">
        <v>15</v>
      </c>
      <c r="I87" s="32">
        <v>15</v>
      </c>
      <c r="J87" s="32">
        <v>45</v>
      </c>
      <c r="K87" s="12">
        <v>10</v>
      </c>
      <c r="L87" s="12">
        <v>20</v>
      </c>
      <c r="M87" s="12">
        <v>45</v>
      </c>
      <c r="N87" s="12">
        <v>25</v>
      </c>
      <c r="O87" s="11">
        <v>40</v>
      </c>
      <c r="P87" s="12">
        <v>50</v>
      </c>
      <c r="Q87" s="13">
        <v>50</v>
      </c>
      <c r="R87" s="12"/>
      <c r="S87" s="12"/>
      <c r="T87" s="11">
        <v>25</v>
      </c>
      <c r="U87" s="13">
        <v>20.25</v>
      </c>
      <c r="V87" s="17">
        <v>40</v>
      </c>
      <c r="W87" s="17">
        <v>60</v>
      </c>
      <c r="X87" s="11">
        <v>10</v>
      </c>
      <c r="Y87" s="12"/>
      <c r="Z87" s="12"/>
      <c r="AA87" s="12">
        <v>25</v>
      </c>
      <c r="AB87" s="13">
        <v>30</v>
      </c>
      <c r="AC87" s="17"/>
      <c r="AD87" s="17">
        <v>40</v>
      </c>
      <c r="AE87" s="12">
        <v>100</v>
      </c>
      <c r="AF87" s="12"/>
      <c r="AG87" s="17">
        <v>17</v>
      </c>
      <c r="AH87" s="17"/>
      <c r="AI87" s="12">
        <v>42</v>
      </c>
      <c r="AJ87" s="12">
        <v>40</v>
      </c>
      <c r="AK87" s="13"/>
    </row>
    <row r="88" spans="1:37">
      <c r="A88" s="9" t="s">
        <v>83</v>
      </c>
      <c r="B88" s="17"/>
      <c r="C88" s="17"/>
      <c r="D88" s="11"/>
      <c r="E88" s="11"/>
      <c r="F88" s="32"/>
      <c r="G88" s="32"/>
      <c r="H88" s="32"/>
      <c r="I88" s="32"/>
      <c r="J88" s="32"/>
      <c r="K88" s="12"/>
      <c r="L88" s="12"/>
      <c r="M88" s="12"/>
      <c r="N88" s="12"/>
      <c r="O88" s="11"/>
      <c r="P88" s="12"/>
      <c r="Q88" s="13"/>
      <c r="R88" s="12"/>
      <c r="S88" s="12"/>
      <c r="T88" s="11"/>
      <c r="U88" s="13"/>
      <c r="V88" s="17"/>
      <c r="W88" s="17"/>
      <c r="X88" s="11"/>
      <c r="Y88" s="12"/>
      <c r="Z88" s="12"/>
      <c r="AA88" s="12"/>
      <c r="AB88" s="13"/>
      <c r="AC88" s="17"/>
      <c r="AD88" s="17"/>
      <c r="AE88" s="12"/>
      <c r="AF88" s="12"/>
      <c r="AG88" s="17"/>
      <c r="AH88" s="17"/>
      <c r="AI88" s="12"/>
      <c r="AJ88" s="12"/>
      <c r="AK88" s="13"/>
    </row>
    <row r="89" spans="1:37">
      <c r="A89" s="5" t="s">
        <v>84</v>
      </c>
      <c r="B89" s="17"/>
      <c r="C89" s="17"/>
      <c r="D89" s="11"/>
      <c r="E89" s="11"/>
      <c r="F89" s="32"/>
      <c r="G89" s="32"/>
      <c r="H89" s="32"/>
      <c r="I89" s="32">
        <v>1</v>
      </c>
      <c r="J89" s="32">
        <v>1</v>
      </c>
      <c r="K89" s="12"/>
      <c r="L89" s="12"/>
      <c r="M89" s="12"/>
      <c r="N89" s="12"/>
      <c r="O89" s="11"/>
      <c r="P89" s="12"/>
      <c r="Q89" s="13"/>
      <c r="R89" s="12">
        <v>1</v>
      </c>
      <c r="S89" s="12">
        <v>1</v>
      </c>
      <c r="T89" s="11">
        <v>1</v>
      </c>
      <c r="U89" s="13">
        <v>1</v>
      </c>
      <c r="V89" s="17"/>
      <c r="W89" s="17">
        <v>1</v>
      </c>
      <c r="X89" s="11"/>
      <c r="Y89" s="12">
        <v>1</v>
      </c>
      <c r="Z89" s="12">
        <v>1</v>
      </c>
      <c r="AA89" s="12">
        <v>1</v>
      </c>
      <c r="AB89" s="13"/>
      <c r="AC89" s="17"/>
      <c r="AD89" s="17"/>
      <c r="AE89" s="12"/>
      <c r="AF89" s="12"/>
      <c r="AG89" s="17">
        <v>1</v>
      </c>
      <c r="AH89" s="17"/>
      <c r="AI89" s="12"/>
      <c r="AJ89" s="12"/>
      <c r="AK89" s="13"/>
    </row>
    <row r="90" spans="1:37">
      <c r="A90" s="5" t="s">
        <v>85</v>
      </c>
      <c r="B90" s="17"/>
      <c r="C90" s="17"/>
      <c r="D90" s="11"/>
      <c r="E90" s="11">
        <v>1</v>
      </c>
      <c r="F90" s="32">
        <v>1</v>
      </c>
      <c r="G90" s="32"/>
      <c r="H90" s="32">
        <v>1</v>
      </c>
      <c r="I90" s="32"/>
      <c r="J90" s="32">
        <v>1</v>
      </c>
      <c r="K90" s="12"/>
      <c r="L90" s="12"/>
      <c r="M90" s="12"/>
      <c r="N90" s="12"/>
      <c r="O90" s="11">
        <v>1</v>
      </c>
      <c r="P90" s="12">
        <v>1</v>
      </c>
      <c r="Q90" s="13">
        <v>1</v>
      </c>
      <c r="R90" s="12"/>
      <c r="S90" s="12"/>
      <c r="T90" s="11"/>
      <c r="U90" s="13"/>
      <c r="V90" s="17">
        <v>1</v>
      </c>
      <c r="W90" s="17"/>
      <c r="X90" s="11">
        <v>1</v>
      </c>
      <c r="Y90" s="12"/>
      <c r="Z90" s="12"/>
      <c r="AA90" s="12"/>
      <c r="AB90" s="13">
        <v>1</v>
      </c>
      <c r="AC90" s="17"/>
      <c r="AD90" s="17"/>
      <c r="AE90" s="12"/>
      <c r="AF90" s="12">
        <v>1</v>
      </c>
      <c r="AG90" s="17"/>
      <c r="AH90" s="17"/>
      <c r="AI90" s="12">
        <v>1</v>
      </c>
      <c r="AJ90" s="12">
        <v>1</v>
      </c>
      <c r="AK90" s="13">
        <v>1</v>
      </c>
    </row>
    <row r="91" spans="1:37">
      <c r="A91" s="5" t="s">
        <v>86</v>
      </c>
      <c r="B91" s="17"/>
      <c r="C91" s="17">
        <v>1</v>
      </c>
      <c r="D91" s="11"/>
      <c r="E91" s="11"/>
      <c r="F91" s="32">
        <v>1</v>
      </c>
      <c r="G91" s="32"/>
      <c r="H91" s="32">
        <v>1</v>
      </c>
      <c r="I91" s="32"/>
      <c r="J91" s="32"/>
      <c r="K91" s="12"/>
      <c r="L91" s="12"/>
      <c r="M91" s="12">
        <v>1</v>
      </c>
      <c r="N91" s="12"/>
      <c r="O91" s="11">
        <v>1</v>
      </c>
      <c r="P91" s="12">
        <v>1</v>
      </c>
      <c r="Q91" s="13">
        <v>1</v>
      </c>
      <c r="R91" s="12"/>
      <c r="S91" s="12"/>
      <c r="T91" s="11"/>
      <c r="U91" s="13"/>
      <c r="V91" s="17">
        <v>1</v>
      </c>
      <c r="W91" s="17"/>
      <c r="X91" s="11"/>
      <c r="Y91" s="12"/>
      <c r="Z91" s="12"/>
      <c r="AA91" s="12"/>
      <c r="AB91" s="13">
        <v>1</v>
      </c>
      <c r="AC91" s="17"/>
      <c r="AD91" s="17">
        <v>1</v>
      </c>
      <c r="AE91" s="12"/>
      <c r="AF91" s="12"/>
      <c r="AG91" s="17"/>
      <c r="AH91" s="17"/>
      <c r="AI91" s="12">
        <v>1</v>
      </c>
      <c r="AJ91" s="12"/>
      <c r="AK91" s="13">
        <v>1</v>
      </c>
    </row>
    <row r="92" spans="1:37">
      <c r="A92" s="5" t="s">
        <v>87</v>
      </c>
      <c r="B92" s="17"/>
      <c r="C92" s="17"/>
      <c r="D92" s="11"/>
      <c r="E92" s="11"/>
      <c r="F92" s="32">
        <v>1</v>
      </c>
      <c r="G92" s="32">
        <v>1</v>
      </c>
      <c r="H92" s="32"/>
      <c r="I92" s="32"/>
      <c r="J92" s="32">
        <v>1</v>
      </c>
      <c r="K92" s="12">
        <v>1</v>
      </c>
      <c r="L92" s="12">
        <v>1</v>
      </c>
      <c r="M92" s="12">
        <v>1</v>
      </c>
      <c r="N92" s="12"/>
      <c r="O92" s="11"/>
      <c r="P92" s="12"/>
      <c r="Q92" s="13"/>
      <c r="R92" s="12"/>
      <c r="S92" s="12"/>
      <c r="T92" s="11"/>
      <c r="U92" s="13"/>
      <c r="V92" s="17"/>
      <c r="W92" s="17"/>
      <c r="X92" s="11"/>
      <c r="Y92" s="12"/>
      <c r="Z92" s="12"/>
      <c r="AA92" s="12"/>
      <c r="AB92" s="13">
        <v>1</v>
      </c>
      <c r="AC92" s="17"/>
      <c r="AD92" s="17"/>
      <c r="AE92" s="12"/>
      <c r="AF92" s="12"/>
      <c r="AG92" s="17"/>
      <c r="AH92" s="17"/>
      <c r="AI92" s="12">
        <v>1</v>
      </c>
      <c r="AJ92" s="12"/>
      <c r="AK92" s="13"/>
    </row>
    <row r="93" spans="1:37">
      <c r="A93" s="5" t="s">
        <v>88</v>
      </c>
      <c r="B93" s="17"/>
      <c r="C93" s="17"/>
      <c r="D93" s="11"/>
      <c r="E93" s="11"/>
      <c r="F93" s="32"/>
      <c r="G93" s="32"/>
      <c r="H93" s="32"/>
      <c r="I93" s="32"/>
      <c r="J93" s="32"/>
      <c r="K93" s="12"/>
      <c r="L93" s="12"/>
      <c r="M93" s="12"/>
      <c r="N93" s="12">
        <v>1</v>
      </c>
      <c r="O93" s="11"/>
      <c r="P93" s="12"/>
      <c r="Q93" s="13"/>
      <c r="R93" s="12"/>
      <c r="S93" s="12"/>
      <c r="T93" s="11"/>
      <c r="U93" s="13"/>
      <c r="V93" s="17"/>
      <c r="W93" s="17"/>
      <c r="X93" s="11"/>
      <c r="Y93" s="12"/>
      <c r="Z93" s="12"/>
      <c r="AA93" s="12"/>
      <c r="AB93" s="13"/>
      <c r="AC93" s="17"/>
      <c r="AD93" s="17">
        <v>1</v>
      </c>
      <c r="AE93" s="12"/>
      <c r="AF93" s="12"/>
      <c r="AG93" s="17"/>
      <c r="AH93" s="17"/>
      <c r="AI93" s="12"/>
      <c r="AJ93" s="12"/>
      <c r="AK93" s="13"/>
    </row>
    <row r="94" spans="1:37">
      <c r="A94" s="5" t="s">
        <v>89</v>
      </c>
      <c r="B94" s="17">
        <v>1</v>
      </c>
      <c r="C94" s="17">
        <v>1</v>
      </c>
      <c r="D94" s="11"/>
      <c r="E94" s="11"/>
      <c r="F94" s="32"/>
      <c r="G94" s="32"/>
      <c r="H94" s="32"/>
      <c r="I94" s="32"/>
      <c r="J94" s="32"/>
      <c r="K94" s="12"/>
      <c r="L94" s="12"/>
      <c r="M94" s="12"/>
      <c r="N94" s="12">
        <v>1</v>
      </c>
      <c r="O94" s="11"/>
      <c r="P94" s="12"/>
      <c r="Q94" s="13"/>
      <c r="R94" s="12"/>
      <c r="S94" s="12"/>
      <c r="T94" s="11"/>
      <c r="U94" s="13"/>
      <c r="V94" s="17"/>
      <c r="W94" s="17"/>
      <c r="X94" s="11"/>
      <c r="Y94" s="12"/>
      <c r="Z94" s="12"/>
      <c r="AA94" s="12"/>
      <c r="AB94" s="13"/>
      <c r="AC94" s="17"/>
      <c r="AD94" s="17"/>
      <c r="AE94" s="12"/>
      <c r="AF94" s="12"/>
      <c r="AG94" s="17"/>
      <c r="AH94" s="17"/>
      <c r="AI94" s="12"/>
      <c r="AJ94" s="12"/>
      <c r="AK94" s="13"/>
    </row>
    <row r="95" spans="1:37">
      <c r="A95" s="9" t="s">
        <v>90</v>
      </c>
      <c r="B95" s="17">
        <v>1</v>
      </c>
      <c r="C95" s="17">
        <v>1</v>
      </c>
      <c r="D95" s="11"/>
      <c r="E95" s="11"/>
      <c r="F95" s="32">
        <v>1</v>
      </c>
      <c r="G95" s="32">
        <v>1</v>
      </c>
      <c r="H95" s="32">
        <v>1</v>
      </c>
      <c r="I95" s="32"/>
      <c r="J95" s="32">
        <v>1</v>
      </c>
      <c r="K95" s="12">
        <v>1</v>
      </c>
      <c r="L95" s="12">
        <v>1</v>
      </c>
      <c r="M95" s="12">
        <v>1</v>
      </c>
      <c r="N95" s="12">
        <v>1</v>
      </c>
      <c r="O95" s="11">
        <v>1</v>
      </c>
      <c r="P95" s="12">
        <v>1</v>
      </c>
      <c r="Q95" s="13">
        <v>1</v>
      </c>
      <c r="R95" s="12"/>
      <c r="S95" s="12"/>
      <c r="T95" s="11">
        <v>1</v>
      </c>
      <c r="U95" s="13">
        <v>1</v>
      </c>
      <c r="V95" s="17">
        <v>1</v>
      </c>
      <c r="W95" s="17">
        <v>1</v>
      </c>
      <c r="X95" s="11">
        <v>1</v>
      </c>
      <c r="Y95" s="12">
        <v>1</v>
      </c>
      <c r="Z95" s="12">
        <v>1</v>
      </c>
      <c r="AA95" s="12">
        <v>1</v>
      </c>
      <c r="AB95" s="13">
        <v>1</v>
      </c>
      <c r="AC95" s="17"/>
      <c r="AD95" s="17"/>
      <c r="AE95" s="12">
        <v>1</v>
      </c>
      <c r="AF95" s="12">
        <v>1</v>
      </c>
      <c r="AG95" s="17">
        <v>1</v>
      </c>
      <c r="AH95" s="17">
        <v>1</v>
      </c>
      <c r="AI95" s="12">
        <v>1</v>
      </c>
      <c r="AJ95" s="12">
        <v>1</v>
      </c>
      <c r="AK95" s="13">
        <v>1</v>
      </c>
    </row>
    <row r="96" spans="1:37">
      <c r="A96" s="9" t="s">
        <v>91</v>
      </c>
      <c r="B96" s="17"/>
      <c r="C96" s="17"/>
      <c r="D96" s="11"/>
      <c r="E96" s="11"/>
      <c r="F96" s="32"/>
      <c r="G96" s="32"/>
      <c r="H96" s="32"/>
      <c r="I96" s="32"/>
      <c r="J96" s="32"/>
      <c r="K96" s="12"/>
      <c r="L96" s="12"/>
      <c r="M96" s="12"/>
      <c r="N96" s="12"/>
      <c r="O96" s="11"/>
      <c r="P96" s="12"/>
      <c r="Q96" s="13"/>
      <c r="R96" s="12"/>
      <c r="S96" s="12"/>
      <c r="T96" s="11"/>
      <c r="U96" s="13"/>
      <c r="V96" s="17"/>
      <c r="W96" s="17"/>
      <c r="X96" s="11"/>
      <c r="Y96" s="12"/>
      <c r="Z96" s="12"/>
      <c r="AA96" s="12"/>
      <c r="AB96" s="13"/>
      <c r="AC96" s="17"/>
      <c r="AD96" s="17"/>
      <c r="AE96" s="12"/>
      <c r="AF96" s="12"/>
      <c r="AG96" s="17"/>
      <c r="AH96" s="17"/>
      <c r="AI96" s="12"/>
      <c r="AJ96" s="12"/>
      <c r="AK96" s="13"/>
    </row>
    <row r="97" spans="1:37">
      <c r="A97" s="5" t="s">
        <v>92</v>
      </c>
      <c r="B97" s="17"/>
      <c r="C97" s="17"/>
      <c r="D97" s="11"/>
      <c r="E97" s="11"/>
      <c r="F97" s="32"/>
      <c r="G97" s="32"/>
      <c r="H97" s="32"/>
      <c r="I97" s="32"/>
      <c r="J97" s="32"/>
      <c r="K97" s="12"/>
      <c r="L97" s="12"/>
      <c r="M97" s="12"/>
      <c r="N97" s="12"/>
      <c r="O97" s="11"/>
      <c r="P97" s="12"/>
      <c r="Q97" s="13"/>
      <c r="R97" s="12"/>
      <c r="S97" s="12"/>
      <c r="T97" s="11">
        <v>1</v>
      </c>
      <c r="U97" s="13"/>
      <c r="V97" s="17"/>
      <c r="W97" s="17"/>
      <c r="X97" s="11"/>
      <c r="Y97" s="12"/>
      <c r="Z97" s="12"/>
      <c r="AA97" s="12"/>
      <c r="AB97" s="13"/>
      <c r="AC97" s="17"/>
      <c r="AD97" s="17"/>
      <c r="AE97" s="12"/>
      <c r="AF97" s="12"/>
      <c r="AG97" s="17"/>
      <c r="AH97" s="17"/>
      <c r="AI97" s="12"/>
      <c r="AJ97" s="12"/>
      <c r="AK97" s="13"/>
    </row>
    <row r="98" spans="1:37">
      <c r="A98" s="5" t="s">
        <v>93</v>
      </c>
      <c r="B98" s="17"/>
      <c r="C98" s="17"/>
      <c r="D98" s="11"/>
      <c r="E98" s="11"/>
      <c r="F98" s="32"/>
      <c r="G98" s="32">
        <v>1</v>
      </c>
      <c r="H98" s="32">
        <v>1</v>
      </c>
      <c r="I98" s="32">
        <v>1</v>
      </c>
      <c r="J98" s="32"/>
      <c r="K98" s="12">
        <v>1</v>
      </c>
      <c r="L98" s="12">
        <v>1</v>
      </c>
      <c r="M98" s="12">
        <v>1</v>
      </c>
      <c r="N98" s="12">
        <v>1</v>
      </c>
      <c r="O98" s="11"/>
      <c r="P98" s="12"/>
      <c r="Q98" s="13"/>
      <c r="R98" s="12">
        <v>1</v>
      </c>
      <c r="S98" s="12">
        <v>1</v>
      </c>
      <c r="T98" s="11">
        <v>1</v>
      </c>
      <c r="U98" s="13">
        <v>1</v>
      </c>
      <c r="V98" s="17"/>
      <c r="W98" s="17"/>
      <c r="X98" s="11">
        <v>1</v>
      </c>
      <c r="Y98" s="12">
        <v>1</v>
      </c>
      <c r="Z98" s="12">
        <v>1</v>
      </c>
      <c r="AA98" s="12">
        <v>1</v>
      </c>
      <c r="AB98" s="13">
        <v>1</v>
      </c>
      <c r="AC98" s="17"/>
      <c r="AD98" s="17">
        <v>1</v>
      </c>
      <c r="AE98" s="12">
        <v>1</v>
      </c>
      <c r="AF98" s="12">
        <v>1</v>
      </c>
      <c r="AG98" s="17">
        <v>1</v>
      </c>
      <c r="AH98" s="17"/>
      <c r="AI98" s="12"/>
      <c r="AJ98" s="12"/>
      <c r="AK98" s="13">
        <v>1</v>
      </c>
    </row>
    <row r="99" spans="1:37">
      <c r="A99" s="5" t="s">
        <v>94</v>
      </c>
      <c r="B99" s="17"/>
      <c r="C99" s="17">
        <v>1</v>
      </c>
      <c r="D99" s="11"/>
      <c r="E99" s="11">
        <v>1</v>
      </c>
      <c r="F99" s="32">
        <v>1</v>
      </c>
      <c r="G99" s="32"/>
      <c r="H99" s="32"/>
      <c r="I99" s="32"/>
      <c r="J99" s="32">
        <v>1</v>
      </c>
      <c r="K99" s="12"/>
      <c r="L99" s="12"/>
      <c r="M99" s="12"/>
      <c r="N99" s="12"/>
      <c r="O99" s="11">
        <v>1</v>
      </c>
      <c r="P99" s="12">
        <v>1</v>
      </c>
      <c r="Q99" s="13">
        <v>1</v>
      </c>
      <c r="R99" s="12"/>
      <c r="S99" s="12"/>
      <c r="T99" s="11"/>
      <c r="U99" s="13"/>
      <c r="V99" s="17">
        <v>1</v>
      </c>
      <c r="W99" s="17">
        <v>1</v>
      </c>
      <c r="X99" s="11"/>
      <c r="Y99" s="12"/>
      <c r="Z99" s="12"/>
      <c r="AA99" s="12"/>
      <c r="AB99" s="13"/>
      <c r="AC99" s="17"/>
      <c r="AD99" s="17"/>
      <c r="AE99" s="12"/>
      <c r="AF99" s="12"/>
      <c r="AG99" s="17"/>
      <c r="AH99" s="17"/>
      <c r="AI99" s="12">
        <v>1</v>
      </c>
      <c r="AJ99" s="12">
        <v>1</v>
      </c>
      <c r="AK99" s="13"/>
    </row>
    <row r="100" spans="1:37">
      <c r="A100" s="9" t="s">
        <v>95</v>
      </c>
      <c r="B100" s="17"/>
      <c r="C100" s="17"/>
      <c r="D100" s="11"/>
      <c r="E100" s="11"/>
      <c r="F100" s="32"/>
      <c r="G100" s="32"/>
      <c r="H100" s="32"/>
      <c r="I100" s="32"/>
      <c r="J100" s="32"/>
      <c r="K100" s="12"/>
      <c r="L100" s="12"/>
      <c r="M100" s="12"/>
      <c r="N100" s="12"/>
      <c r="O100" s="11"/>
      <c r="P100" s="12"/>
      <c r="Q100" s="13"/>
      <c r="R100" s="12"/>
      <c r="S100" s="12"/>
      <c r="T100" s="11"/>
      <c r="U100" s="13"/>
      <c r="V100" s="17"/>
      <c r="W100" s="17"/>
      <c r="X100" s="11"/>
      <c r="Y100" s="12"/>
      <c r="Z100" s="12"/>
      <c r="AA100" s="12"/>
      <c r="AB100" s="13"/>
      <c r="AC100" s="17"/>
      <c r="AD100" s="17"/>
      <c r="AE100" s="12"/>
      <c r="AF100" s="12"/>
      <c r="AG100" s="17"/>
      <c r="AH100" s="17"/>
      <c r="AI100" s="12"/>
      <c r="AJ100" s="12"/>
      <c r="AK100" s="13"/>
    </row>
    <row r="101" spans="1:37">
      <c r="A101" s="5" t="s">
        <v>96</v>
      </c>
      <c r="B101" s="17">
        <v>1</v>
      </c>
      <c r="C101" s="17">
        <v>1</v>
      </c>
      <c r="D101" s="11"/>
      <c r="E101" s="11">
        <v>1</v>
      </c>
      <c r="F101" s="32">
        <v>1</v>
      </c>
      <c r="G101" s="32">
        <v>1</v>
      </c>
      <c r="H101" s="32">
        <v>1</v>
      </c>
      <c r="I101" s="32">
        <v>1</v>
      </c>
      <c r="J101" s="32"/>
      <c r="K101" s="12">
        <v>1</v>
      </c>
      <c r="L101" s="12">
        <v>1</v>
      </c>
      <c r="M101" s="12">
        <v>1</v>
      </c>
      <c r="N101" s="12">
        <v>1</v>
      </c>
      <c r="O101" s="11"/>
      <c r="P101" s="12"/>
      <c r="Q101" s="13"/>
      <c r="R101" s="12">
        <v>1</v>
      </c>
      <c r="S101" s="12">
        <v>1</v>
      </c>
      <c r="T101" s="11">
        <v>1</v>
      </c>
      <c r="U101" s="13">
        <v>1</v>
      </c>
      <c r="V101" s="17">
        <v>1</v>
      </c>
      <c r="W101" s="17">
        <v>1</v>
      </c>
      <c r="X101" s="11">
        <v>1</v>
      </c>
      <c r="Y101" s="12">
        <v>1</v>
      </c>
      <c r="Z101" s="12">
        <v>1</v>
      </c>
      <c r="AA101" s="12">
        <v>1</v>
      </c>
      <c r="AB101" s="13"/>
      <c r="AC101" s="17"/>
      <c r="AD101" s="17">
        <v>1</v>
      </c>
      <c r="AE101" s="12">
        <v>1</v>
      </c>
      <c r="AF101" s="12">
        <v>1</v>
      </c>
      <c r="AG101" s="17">
        <v>1</v>
      </c>
      <c r="AH101" s="17"/>
      <c r="AI101" s="12">
        <v>1</v>
      </c>
      <c r="AJ101" s="12">
        <v>1</v>
      </c>
      <c r="AK101" s="13">
        <v>1</v>
      </c>
    </row>
    <row r="102" spans="1:37">
      <c r="A102" s="5" t="s">
        <v>97</v>
      </c>
      <c r="B102" s="17"/>
      <c r="C102" s="17"/>
      <c r="D102" s="11"/>
      <c r="E102" s="11"/>
      <c r="F102" s="32"/>
      <c r="G102" s="32"/>
      <c r="H102" s="32"/>
      <c r="I102" s="32"/>
      <c r="J102" s="32">
        <v>1</v>
      </c>
      <c r="K102" s="12"/>
      <c r="L102" s="12"/>
      <c r="M102" s="12"/>
      <c r="N102" s="12"/>
      <c r="O102" s="11">
        <v>1</v>
      </c>
      <c r="P102" s="12">
        <v>1</v>
      </c>
      <c r="Q102" s="13">
        <v>1</v>
      </c>
      <c r="R102" s="12"/>
      <c r="S102" s="12"/>
      <c r="T102" s="11"/>
      <c r="U102" s="13"/>
      <c r="V102" s="17"/>
      <c r="W102" s="17"/>
      <c r="X102" s="11"/>
      <c r="Y102" s="12"/>
      <c r="Z102" s="12"/>
      <c r="AA102" s="12"/>
      <c r="AB102" s="13"/>
      <c r="AC102" s="17"/>
      <c r="AD102" s="17"/>
      <c r="AE102" s="12"/>
      <c r="AF102" s="12"/>
      <c r="AG102" s="17"/>
      <c r="AH102" s="17"/>
      <c r="AI102" s="12"/>
      <c r="AJ102" s="12"/>
      <c r="AK102" s="13"/>
    </row>
    <row r="103" spans="1:37">
      <c r="A103" s="9" t="s">
        <v>98</v>
      </c>
      <c r="B103" s="17"/>
      <c r="C103" s="17"/>
      <c r="D103" s="11"/>
      <c r="E103" s="11"/>
      <c r="F103" s="32"/>
      <c r="G103" s="32"/>
      <c r="H103" s="32"/>
      <c r="I103" s="32"/>
      <c r="J103" s="32"/>
      <c r="K103" s="12"/>
      <c r="L103" s="12"/>
      <c r="M103" s="12"/>
      <c r="N103" s="12"/>
      <c r="O103" s="11"/>
      <c r="P103" s="12"/>
      <c r="Q103" s="13"/>
      <c r="R103" s="12"/>
      <c r="S103" s="12"/>
      <c r="T103" s="11"/>
      <c r="U103" s="13"/>
      <c r="V103" s="17"/>
      <c r="W103" s="17"/>
      <c r="X103" s="11"/>
      <c r="Y103" s="12"/>
      <c r="Z103" s="12"/>
      <c r="AA103" s="12"/>
      <c r="AB103" s="13"/>
      <c r="AC103" s="17"/>
      <c r="AD103" s="17"/>
      <c r="AE103" s="12"/>
      <c r="AF103" s="12"/>
      <c r="AG103" s="17"/>
      <c r="AH103" s="17"/>
      <c r="AI103" s="12"/>
      <c r="AJ103" s="12"/>
      <c r="AK103" s="13"/>
    </row>
    <row r="104" spans="1:37">
      <c r="A104" s="8" t="s">
        <v>99</v>
      </c>
      <c r="B104" s="17"/>
      <c r="C104" s="17"/>
      <c r="D104" s="11"/>
      <c r="E104" s="11"/>
      <c r="F104" s="32"/>
      <c r="G104" s="32"/>
      <c r="H104" s="32"/>
      <c r="I104" s="32"/>
      <c r="J104" s="32"/>
      <c r="K104" s="12"/>
      <c r="L104" s="12"/>
      <c r="M104" s="12"/>
      <c r="N104" s="12"/>
      <c r="O104" s="11"/>
      <c r="P104" s="12"/>
      <c r="Q104" s="13"/>
      <c r="R104" s="12"/>
      <c r="S104" s="12"/>
      <c r="T104" s="11"/>
      <c r="U104" s="13"/>
      <c r="V104" s="17"/>
      <c r="W104" s="17"/>
      <c r="X104" s="11"/>
      <c r="Y104" s="12"/>
      <c r="Z104" s="12"/>
      <c r="AA104" s="12"/>
      <c r="AB104" s="13"/>
      <c r="AC104" s="17"/>
      <c r="AD104" s="17"/>
      <c r="AE104" s="12"/>
      <c r="AF104" s="12"/>
      <c r="AG104" s="17"/>
      <c r="AH104" s="17"/>
      <c r="AI104" s="12"/>
      <c r="AJ104" s="12"/>
      <c r="AK104" s="13"/>
    </row>
    <row r="105" spans="1:37">
      <c r="A105" s="5" t="s">
        <v>100</v>
      </c>
      <c r="B105" s="17"/>
      <c r="C105" s="17"/>
      <c r="D105" s="11"/>
      <c r="E105" s="11"/>
      <c r="F105" s="32"/>
      <c r="G105" s="32"/>
      <c r="H105" s="32"/>
      <c r="I105" s="32">
        <v>18</v>
      </c>
      <c r="J105" s="32"/>
      <c r="K105" s="12"/>
      <c r="L105" s="12"/>
      <c r="M105" s="12"/>
      <c r="N105" s="12"/>
      <c r="O105" s="11"/>
      <c r="P105" s="12"/>
      <c r="Q105" s="13"/>
      <c r="R105" s="12">
        <v>57</v>
      </c>
      <c r="S105" s="12">
        <v>57</v>
      </c>
      <c r="T105" s="11">
        <v>43</v>
      </c>
      <c r="U105" s="13">
        <v>25</v>
      </c>
      <c r="V105" s="17"/>
      <c r="W105" s="17">
        <v>750</v>
      </c>
      <c r="X105" s="11"/>
      <c r="Y105" s="12">
        <v>6</v>
      </c>
      <c r="Z105" s="12">
        <v>116</v>
      </c>
      <c r="AA105" s="12">
        <v>4</v>
      </c>
      <c r="AB105" s="13"/>
      <c r="AC105" s="17"/>
      <c r="AD105" s="17"/>
      <c r="AE105" s="12">
        <v>2</v>
      </c>
      <c r="AF105" s="12"/>
      <c r="AG105" s="17">
        <v>8</v>
      </c>
      <c r="AH105" s="17"/>
      <c r="AI105" s="12"/>
      <c r="AJ105" s="12"/>
      <c r="AK105" s="13"/>
    </row>
    <row r="106" spans="1:37">
      <c r="A106" s="5" t="s">
        <v>101</v>
      </c>
      <c r="B106" s="17"/>
      <c r="C106" s="17"/>
      <c r="D106" s="11"/>
      <c r="E106" s="11"/>
      <c r="F106" s="32"/>
      <c r="G106" s="32"/>
      <c r="H106" s="32"/>
      <c r="I106" s="32"/>
      <c r="J106" s="32"/>
      <c r="K106" s="12"/>
      <c r="L106" s="12"/>
      <c r="M106" s="12"/>
      <c r="N106" s="12"/>
      <c r="O106" s="11"/>
      <c r="P106" s="12"/>
      <c r="Q106" s="13"/>
      <c r="R106" s="12">
        <v>57</v>
      </c>
      <c r="S106" s="12">
        <v>57</v>
      </c>
      <c r="T106" s="11">
        <v>43</v>
      </c>
      <c r="U106" s="13">
        <v>25</v>
      </c>
      <c r="V106" s="17"/>
      <c r="W106" s="17">
        <v>670</v>
      </c>
      <c r="X106" s="11"/>
      <c r="Y106" s="12">
        <v>6</v>
      </c>
      <c r="Z106" s="12">
        <v>116</v>
      </c>
      <c r="AA106" s="12">
        <v>4</v>
      </c>
      <c r="AB106" s="13"/>
      <c r="AC106" s="17"/>
      <c r="AD106" s="17"/>
      <c r="AE106" s="12">
        <v>1</v>
      </c>
      <c r="AF106" s="12"/>
      <c r="AG106" s="17">
        <v>6</v>
      </c>
      <c r="AH106" s="17"/>
      <c r="AI106" s="12"/>
      <c r="AJ106" s="12"/>
      <c r="AK106" s="13"/>
    </row>
    <row r="107" spans="1:37">
      <c r="A107" s="5" t="s">
        <v>102</v>
      </c>
      <c r="B107" s="17"/>
      <c r="C107" s="17"/>
      <c r="D107" s="11"/>
      <c r="E107" s="11"/>
      <c r="F107" s="32"/>
      <c r="G107" s="32"/>
      <c r="H107" s="32"/>
      <c r="I107" s="32"/>
      <c r="J107" s="32"/>
      <c r="K107" s="12"/>
      <c r="L107" s="12"/>
      <c r="M107" s="12"/>
      <c r="N107" s="12"/>
      <c r="O107" s="11"/>
      <c r="P107" s="12"/>
      <c r="Q107" s="13"/>
      <c r="R107" s="12"/>
      <c r="S107" s="12"/>
      <c r="T107" s="11"/>
      <c r="U107" s="13"/>
      <c r="V107" s="17"/>
      <c r="W107" s="17"/>
      <c r="X107" s="11"/>
      <c r="Y107" s="12"/>
      <c r="Z107" s="12"/>
      <c r="AA107" s="12"/>
      <c r="AB107" s="13"/>
      <c r="AC107" s="17"/>
      <c r="AD107" s="17"/>
      <c r="AE107" s="12"/>
      <c r="AF107" s="12"/>
      <c r="AG107" s="17">
        <v>2</v>
      </c>
      <c r="AH107" s="17"/>
      <c r="AI107" s="12"/>
      <c r="AJ107" s="12"/>
      <c r="AK107" s="13"/>
    </row>
    <row r="108" spans="1:37">
      <c r="A108" s="8" t="s">
        <v>103</v>
      </c>
      <c r="B108" s="17"/>
      <c r="C108" s="17"/>
      <c r="D108" s="11"/>
      <c r="E108" s="11"/>
      <c r="F108" s="32"/>
      <c r="G108" s="32"/>
      <c r="H108" s="32"/>
      <c r="I108" s="32"/>
      <c r="J108" s="32"/>
      <c r="K108" s="12"/>
      <c r="L108" s="12"/>
      <c r="M108" s="12"/>
      <c r="N108" s="12"/>
      <c r="O108" s="11"/>
      <c r="P108" s="12"/>
      <c r="Q108" s="13"/>
      <c r="R108" s="12"/>
      <c r="S108" s="12"/>
      <c r="T108" s="11"/>
      <c r="U108" s="13"/>
      <c r="V108" s="17"/>
      <c r="W108" s="17"/>
      <c r="X108" s="11"/>
      <c r="Y108" s="12"/>
      <c r="Z108" s="12"/>
      <c r="AA108" s="12"/>
      <c r="AB108" s="13"/>
      <c r="AC108" s="17"/>
      <c r="AD108" s="17"/>
      <c r="AE108" s="12"/>
      <c r="AF108" s="12"/>
      <c r="AG108" s="17"/>
      <c r="AH108" s="17"/>
      <c r="AI108" s="12"/>
      <c r="AJ108" s="12"/>
      <c r="AK108" s="13"/>
    </row>
    <row r="109" spans="1:37">
      <c r="A109" s="5" t="s">
        <v>100</v>
      </c>
      <c r="B109" s="17"/>
      <c r="C109" s="17"/>
      <c r="D109" s="11"/>
      <c r="E109" s="11"/>
      <c r="F109" s="32"/>
      <c r="G109" s="32">
        <v>15</v>
      </c>
      <c r="H109" s="32">
        <v>12</v>
      </c>
      <c r="I109" s="32"/>
      <c r="J109" s="32"/>
      <c r="K109" s="12">
        <v>15</v>
      </c>
      <c r="L109" s="12">
        <v>2</v>
      </c>
      <c r="M109" s="12">
        <v>25</v>
      </c>
      <c r="N109" s="12"/>
      <c r="O109" s="11">
        <v>203</v>
      </c>
      <c r="P109" s="12">
        <v>16</v>
      </c>
      <c r="Q109" s="13">
        <v>16</v>
      </c>
      <c r="R109" s="12"/>
      <c r="S109" s="12"/>
      <c r="T109" s="11">
        <v>43</v>
      </c>
      <c r="U109" s="13">
        <v>25</v>
      </c>
      <c r="V109" s="17"/>
      <c r="W109" s="17">
        <v>3000</v>
      </c>
      <c r="X109" s="11">
        <v>20</v>
      </c>
      <c r="Y109" s="12">
        <v>6</v>
      </c>
      <c r="Z109" s="12">
        <v>116</v>
      </c>
      <c r="AA109" s="12">
        <v>4</v>
      </c>
      <c r="AB109" s="13">
        <v>300</v>
      </c>
      <c r="AC109" s="17"/>
      <c r="AD109" s="17"/>
      <c r="AE109" s="12"/>
      <c r="AF109" s="12">
        <v>20</v>
      </c>
      <c r="AG109" s="17">
        <v>6</v>
      </c>
      <c r="AH109" s="17"/>
      <c r="AI109" s="12">
        <v>80</v>
      </c>
      <c r="AJ109" s="12">
        <v>25</v>
      </c>
      <c r="AK109" s="13">
        <v>2</v>
      </c>
    </row>
    <row r="110" spans="1:37">
      <c r="A110" s="5" t="s">
        <v>101</v>
      </c>
      <c r="B110" s="17">
        <v>275</v>
      </c>
      <c r="C110" s="17">
        <v>480</v>
      </c>
      <c r="D110" s="11"/>
      <c r="E110" s="11"/>
      <c r="F110" s="32">
        <v>41</v>
      </c>
      <c r="G110" s="32">
        <v>20</v>
      </c>
      <c r="H110" s="32"/>
      <c r="I110" s="32"/>
      <c r="J110" s="32"/>
      <c r="K110" s="12">
        <v>20</v>
      </c>
      <c r="L110" s="12">
        <v>25</v>
      </c>
      <c r="M110" s="12">
        <v>40</v>
      </c>
      <c r="N110" s="12">
        <v>637</v>
      </c>
      <c r="O110" s="11"/>
      <c r="P110" s="12"/>
      <c r="Q110" s="13"/>
      <c r="R110" s="12"/>
      <c r="S110" s="12"/>
      <c r="T110" s="11">
        <v>43</v>
      </c>
      <c r="U110" s="13">
        <v>25</v>
      </c>
      <c r="V110" s="17"/>
      <c r="W110" s="17">
        <v>3000</v>
      </c>
      <c r="X110" s="11">
        <v>13</v>
      </c>
      <c r="Y110" s="12">
        <v>6</v>
      </c>
      <c r="Z110" s="12">
        <v>116</v>
      </c>
      <c r="AA110" s="12">
        <v>4</v>
      </c>
      <c r="AB110" s="13">
        <v>270</v>
      </c>
      <c r="AC110" s="17"/>
      <c r="AD110" s="17"/>
      <c r="AE110" s="12"/>
      <c r="AF110" s="12">
        <v>18</v>
      </c>
      <c r="AG110" s="17">
        <v>11</v>
      </c>
      <c r="AH110" s="17"/>
      <c r="AI110" s="12">
        <v>78</v>
      </c>
      <c r="AJ110" s="12">
        <v>22</v>
      </c>
      <c r="AK110" s="13">
        <v>2</v>
      </c>
    </row>
    <row r="111" spans="1:37">
      <c r="A111" s="5" t="s">
        <v>102</v>
      </c>
      <c r="B111" s="17"/>
      <c r="C111" s="17"/>
      <c r="D111" s="11"/>
      <c r="E111" s="11"/>
      <c r="F111" s="32"/>
      <c r="G111" s="32"/>
      <c r="H111" s="32"/>
      <c r="I111" s="32"/>
      <c r="J111" s="32"/>
      <c r="K111" s="12"/>
      <c r="L111" s="12"/>
      <c r="M111" s="12">
        <v>10</v>
      </c>
      <c r="N111" s="12"/>
      <c r="O111" s="11"/>
      <c r="P111" s="12"/>
      <c r="Q111" s="13"/>
      <c r="R111" s="12"/>
      <c r="S111" s="12"/>
      <c r="T111" s="11">
        <v>150</v>
      </c>
      <c r="U111" s="13"/>
      <c r="V111" s="17"/>
      <c r="W111" s="17"/>
      <c r="X111" s="11"/>
      <c r="Y111" s="12">
        <v>36</v>
      </c>
      <c r="Z111" s="12">
        <v>256</v>
      </c>
      <c r="AA111" s="12">
        <v>4</v>
      </c>
      <c r="AB111" s="13"/>
      <c r="AC111" s="17"/>
      <c r="AD111" s="17"/>
      <c r="AE111" s="12"/>
      <c r="AF111" s="12"/>
      <c r="AG111" s="17">
        <v>2</v>
      </c>
      <c r="AH111" s="17"/>
      <c r="AI111" s="12">
        <v>2</v>
      </c>
      <c r="AJ111" s="12">
        <v>3</v>
      </c>
      <c r="AK111" s="13"/>
    </row>
    <row r="112" spans="1:37">
      <c r="A112" s="8" t="s">
        <v>104</v>
      </c>
      <c r="B112" s="17"/>
      <c r="C112" s="17"/>
      <c r="D112" s="11"/>
      <c r="E112" s="11"/>
      <c r="F112" s="32"/>
      <c r="G112" s="32"/>
      <c r="H112" s="32"/>
      <c r="I112" s="32"/>
      <c r="J112" s="32"/>
      <c r="K112" s="12"/>
      <c r="L112" s="12"/>
      <c r="M112" s="12"/>
      <c r="N112" s="12"/>
      <c r="O112" s="11"/>
      <c r="P112" s="12"/>
      <c r="Q112" s="13"/>
      <c r="R112" s="12"/>
      <c r="S112" s="12"/>
      <c r="T112" s="11"/>
      <c r="U112" s="13"/>
      <c r="V112" s="17"/>
      <c r="W112" s="17"/>
      <c r="X112" s="11"/>
      <c r="Y112" s="12"/>
      <c r="Z112" s="12"/>
      <c r="AA112" s="12"/>
      <c r="AB112" s="13"/>
      <c r="AC112" s="17"/>
      <c r="AD112" s="17"/>
      <c r="AE112" s="12"/>
      <c r="AF112" s="12"/>
      <c r="AG112" s="17"/>
      <c r="AH112" s="17"/>
      <c r="AI112" s="12"/>
      <c r="AJ112" s="12"/>
      <c r="AK112" s="13"/>
    </row>
    <row r="113" spans="1:37">
      <c r="A113" s="5" t="s">
        <v>100</v>
      </c>
      <c r="B113" s="17"/>
      <c r="C113" s="17"/>
      <c r="D113" s="11"/>
      <c r="E113" s="11"/>
      <c r="F113" s="32"/>
      <c r="G113" s="32"/>
      <c r="H113" s="32"/>
      <c r="I113" s="32"/>
      <c r="J113" s="32"/>
      <c r="K113" s="12"/>
      <c r="L113" s="12"/>
      <c r="M113" s="12"/>
      <c r="N113" s="12"/>
      <c r="O113" s="11">
        <v>1073</v>
      </c>
      <c r="P113" s="12"/>
      <c r="Q113" s="13">
        <v>768</v>
      </c>
      <c r="R113" s="12"/>
      <c r="S113" s="12"/>
      <c r="T113" s="11"/>
      <c r="U113" s="13"/>
      <c r="V113" s="17"/>
      <c r="W113" s="17"/>
      <c r="X113" s="11"/>
      <c r="Y113" s="12"/>
      <c r="Z113" s="12"/>
      <c r="AA113" s="12"/>
      <c r="AB113" s="13"/>
      <c r="AC113" s="17"/>
      <c r="AD113" s="17"/>
      <c r="AE113" s="12"/>
      <c r="AF113" s="12"/>
      <c r="AG113" s="17"/>
      <c r="AH113" s="17"/>
      <c r="AI113" s="12">
        <v>1650</v>
      </c>
      <c r="AJ113" s="12">
        <v>385</v>
      </c>
      <c r="AK113" s="13">
        <v>180</v>
      </c>
    </row>
    <row r="114" spans="1:37">
      <c r="A114" s="5" t="s">
        <v>101</v>
      </c>
      <c r="B114" s="17">
        <v>210</v>
      </c>
      <c r="C114" s="17"/>
      <c r="D114" s="11"/>
      <c r="E114" s="11"/>
      <c r="F114" s="32"/>
      <c r="G114" s="32"/>
      <c r="H114" s="32"/>
      <c r="I114" s="32"/>
      <c r="J114" s="32"/>
      <c r="K114" s="12"/>
      <c r="L114" s="12"/>
      <c r="M114" s="12"/>
      <c r="N114" s="12" t="s">
        <v>152</v>
      </c>
      <c r="O114" s="11"/>
      <c r="P114" s="12"/>
      <c r="Q114" s="13"/>
      <c r="R114" s="12"/>
      <c r="S114" s="12"/>
      <c r="T114" s="11"/>
      <c r="U114" s="13"/>
      <c r="V114" s="17">
        <v>796</v>
      </c>
      <c r="W114" s="17"/>
      <c r="X114" s="11"/>
      <c r="Y114" s="12"/>
      <c r="Z114" s="12"/>
      <c r="AA114" s="12"/>
      <c r="AB114" s="13"/>
      <c r="AC114" s="17"/>
      <c r="AD114" s="17"/>
      <c r="AE114" s="12"/>
      <c r="AF114" s="12"/>
      <c r="AG114" s="17">
        <v>278</v>
      </c>
      <c r="AH114" s="17"/>
      <c r="AI114" s="12">
        <v>1607</v>
      </c>
      <c r="AJ114" s="12">
        <v>372</v>
      </c>
      <c r="AK114" s="13">
        <v>180</v>
      </c>
    </row>
    <row r="115" spans="1:37">
      <c r="A115" s="5" t="s">
        <v>102</v>
      </c>
      <c r="B115" s="17"/>
      <c r="C115" s="17"/>
      <c r="D115" s="11"/>
      <c r="E115" s="11"/>
      <c r="F115" s="32"/>
      <c r="G115" s="32"/>
      <c r="H115" s="32"/>
      <c r="I115" s="32"/>
      <c r="J115" s="32"/>
      <c r="K115" s="12"/>
      <c r="L115" s="12"/>
      <c r="M115" s="12"/>
      <c r="N115" s="12"/>
      <c r="O115" s="11"/>
      <c r="P115" s="12"/>
      <c r="Q115" s="13"/>
      <c r="R115" s="12"/>
      <c r="S115" s="12"/>
      <c r="T115" s="11"/>
      <c r="U115" s="13"/>
      <c r="V115" s="17"/>
      <c r="W115" s="17"/>
      <c r="X115" s="11"/>
      <c r="Y115" s="12"/>
      <c r="Z115" s="12"/>
      <c r="AA115" s="12"/>
      <c r="AB115" s="13"/>
      <c r="AC115" s="17"/>
      <c r="AD115" s="17"/>
      <c r="AE115" s="12"/>
      <c r="AF115" s="12"/>
      <c r="AG115" s="17"/>
      <c r="AH115" s="17"/>
      <c r="AI115" s="12">
        <v>43</v>
      </c>
      <c r="AJ115" s="12">
        <v>12</v>
      </c>
      <c r="AK115" s="13"/>
    </row>
    <row r="116" spans="1:37">
      <c r="A116" s="8" t="s">
        <v>105</v>
      </c>
      <c r="B116" s="17"/>
      <c r="C116" s="17"/>
      <c r="D116" s="11"/>
      <c r="E116" s="11"/>
      <c r="F116" s="32"/>
      <c r="G116" s="32"/>
      <c r="H116" s="32"/>
      <c r="I116" s="32"/>
      <c r="J116" s="32"/>
      <c r="K116" s="12"/>
      <c r="L116" s="12"/>
      <c r="M116" s="12"/>
      <c r="N116" s="12"/>
      <c r="O116" s="11"/>
      <c r="P116" s="12"/>
      <c r="Q116" s="13"/>
      <c r="R116" s="12"/>
      <c r="S116" s="12"/>
      <c r="T116" s="11"/>
      <c r="U116" s="13"/>
      <c r="V116" s="17"/>
      <c r="W116" s="17"/>
      <c r="X116" s="11"/>
      <c r="Y116" s="12"/>
      <c r="Z116" s="12"/>
      <c r="AA116" s="12"/>
      <c r="AB116" s="13"/>
      <c r="AC116" s="17"/>
      <c r="AD116" s="17"/>
      <c r="AE116" s="12"/>
      <c r="AF116" s="12"/>
      <c r="AG116" s="17"/>
      <c r="AH116" s="17"/>
      <c r="AI116" s="12"/>
      <c r="AJ116" s="12"/>
      <c r="AK116" s="13"/>
    </row>
    <row r="117" spans="1:37">
      <c r="A117" s="5" t="s">
        <v>100</v>
      </c>
      <c r="B117" s="17"/>
      <c r="C117" s="17"/>
      <c r="D117" s="11"/>
      <c r="E117" s="11"/>
      <c r="F117" s="32"/>
      <c r="G117" s="32"/>
      <c r="H117" s="32"/>
      <c r="I117" s="32"/>
      <c r="J117" s="32"/>
      <c r="K117" s="12"/>
      <c r="L117" s="12"/>
      <c r="M117" s="12"/>
      <c r="N117" s="12"/>
      <c r="O117" s="11"/>
      <c r="P117" s="12"/>
      <c r="Q117" s="13"/>
      <c r="R117" s="12"/>
      <c r="S117" s="12"/>
      <c r="T117" s="11"/>
      <c r="U117" s="13"/>
      <c r="V117" s="17"/>
      <c r="W117" s="17"/>
      <c r="X117" s="11"/>
      <c r="Y117" s="12"/>
      <c r="Z117" s="12"/>
      <c r="AA117" s="12"/>
      <c r="AB117" s="13"/>
      <c r="AC117" s="17"/>
      <c r="AD117" s="17"/>
      <c r="AE117" s="12"/>
      <c r="AF117" s="12"/>
      <c r="AG117" s="17"/>
      <c r="AH117" s="17"/>
      <c r="AI117" s="12"/>
      <c r="AJ117" s="12"/>
      <c r="AK117" s="13"/>
    </row>
    <row r="118" spans="1:37">
      <c r="A118" s="5" t="s">
        <v>101</v>
      </c>
      <c r="B118" s="17">
        <v>145</v>
      </c>
      <c r="C118" s="17">
        <v>400</v>
      </c>
      <c r="D118" s="11"/>
      <c r="E118" s="11"/>
      <c r="F118" s="32">
        <v>144</v>
      </c>
      <c r="G118" s="32"/>
      <c r="H118" s="32"/>
      <c r="I118" s="32"/>
      <c r="J118" s="32"/>
      <c r="K118" s="12"/>
      <c r="L118" s="12"/>
      <c r="M118" s="12"/>
      <c r="N118" s="12" t="s">
        <v>152</v>
      </c>
      <c r="O118" s="11"/>
      <c r="P118" s="12"/>
      <c r="Q118" s="13"/>
      <c r="R118" s="12"/>
      <c r="S118" s="12"/>
      <c r="T118" s="11"/>
      <c r="U118" s="13"/>
      <c r="V118" s="17"/>
      <c r="W118" s="17"/>
      <c r="X118" s="11"/>
      <c r="Y118" s="12"/>
      <c r="Z118" s="12"/>
      <c r="AA118" s="12"/>
      <c r="AB118" s="13"/>
      <c r="AC118" s="17"/>
      <c r="AD118" s="17"/>
      <c r="AE118" s="12"/>
      <c r="AF118" s="12"/>
      <c r="AG118" s="17"/>
      <c r="AH118" s="17"/>
      <c r="AI118" s="12"/>
      <c r="AJ118" s="12"/>
      <c r="AK118" s="13"/>
    </row>
    <row r="119" spans="1:37">
      <c r="A119" s="5" t="s">
        <v>102</v>
      </c>
      <c r="B119" s="17"/>
      <c r="C119" s="17"/>
      <c r="D119" s="11"/>
      <c r="E119" s="11"/>
      <c r="F119" s="32"/>
      <c r="G119" s="32"/>
      <c r="H119" s="32"/>
      <c r="I119" s="32"/>
      <c r="J119" s="32"/>
      <c r="K119" s="12"/>
      <c r="L119" s="12"/>
      <c r="M119" s="12"/>
      <c r="N119" s="12"/>
      <c r="O119" s="11"/>
      <c r="P119" s="12"/>
      <c r="Q119" s="13"/>
      <c r="R119" s="12"/>
      <c r="S119" s="12"/>
      <c r="T119" s="11"/>
      <c r="U119" s="13"/>
      <c r="V119" s="17"/>
      <c r="W119" s="17"/>
      <c r="X119" s="11"/>
      <c r="Y119" s="12"/>
      <c r="Z119" s="12"/>
      <c r="AA119" s="12"/>
      <c r="AB119" s="13"/>
      <c r="AC119" s="17"/>
      <c r="AD119" s="17"/>
      <c r="AE119" s="12"/>
      <c r="AF119" s="12"/>
      <c r="AG119" s="17"/>
      <c r="AH119" s="17"/>
      <c r="AI119" s="12"/>
      <c r="AJ119" s="12"/>
      <c r="AK119" s="13"/>
    </row>
    <row r="120" spans="1:37">
      <c r="A120" s="8" t="s">
        <v>106</v>
      </c>
      <c r="B120" s="17"/>
      <c r="C120" s="17"/>
      <c r="D120" s="11"/>
      <c r="E120" s="11"/>
      <c r="F120" s="32"/>
      <c r="G120" s="32"/>
      <c r="H120" s="32"/>
      <c r="I120" s="32"/>
      <c r="J120" s="32"/>
      <c r="K120" s="12"/>
      <c r="L120" s="12"/>
      <c r="M120" s="12"/>
      <c r="N120" s="12"/>
      <c r="O120" s="11"/>
      <c r="P120" s="12"/>
      <c r="Q120" s="13"/>
      <c r="R120" s="12"/>
      <c r="S120" s="12"/>
      <c r="T120" s="11"/>
      <c r="U120" s="13"/>
      <c r="V120" s="17"/>
      <c r="W120" s="17"/>
      <c r="X120" s="11"/>
      <c r="Y120" s="12"/>
      <c r="Z120" s="12"/>
      <c r="AA120" s="12"/>
      <c r="AB120" s="13"/>
      <c r="AC120" s="17"/>
      <c r="AD120" s="17"/>
      <c r="AE120" s="12"/>
      <c r="AF120" s="12"/>
      <c r="AG120" s="17"/>
      <c r="AH120" s="17"/>
      <c r="AI120" s="12"/>
      <c r="AJ120" s="12"/>
      <c r="AK120" s="13"/>
    </row>
    <row r="121" spans="1:37">
      <c r="A121" s="5" t="s">
        <v>100</v>
      </c>
      <c r="B121" s="17"/>
      <c r="C121" s="17"/>
      <c r="D121" s="11"/>
      <c r="E121" s="11"/>
      <c r="F121" s="32"/>
      <c r="G121" s="32"/>
      <c r="H121" s="32"/>
      <c r="I121" s="32"/>
      <c r="J121" s="32"/>
      <c r="K121" s="12"/>
      <c r="L121" s="12"/>
      <c r="M121" s="12"/>
      <c r="N121" s="12"/>
      <c r="O121" s="11"/>
      <c r="P121" s="12"/>
      <c r="Q121" s="13"/>
      <c r="R121" s="12"/>
      <c r="S121" s="12"/>
      <c r="T121" s="11"/>
      <c r="U121" s="13"/>
      <c r="V121" s="17"/>
      <c r="W121" s="17"/>
      <c r="X121" s="11"/>
      <c r="Y121" s="12"/>
      <c r="Z121" s="12"/>
      <c r="AA121" s="12"/>
      <c r="AB121" s="13"/>
      <c r="AC121" s="17"/>
      <c r="AD121" s="17"/>
      <c r="AE121" s="12"/>
      <c r="AF121" s="12"/>
      <c r="AG121" s="17"/>
      <c r="AH121" s="17"/>
      <c r="AI121" s="12"/>
      <c r="AJ121" s="12"/>
      <c r="AK121" s="13"/>
    </row>
    <row r="122" spans="1:37">
      <c r="A122" s="5" t="s">
        <v>101</v>
      </c>
      <c r="B122" s="17">
        <v>75</v>
      </c>
      <c r="C122" s="17">
        <v>280</v>
      </c>
      <c r="D122" s="11"/>
      <c r="E122" s="11"/>
      <c r="F122" s="32">
        <v>130</v>
      </c>
      <c r="G122" s="32"/>
      <c r="H122" s="32"/>
      <c r="I122" s="32"/>
      <c r="J122" s="32"/>
      <c r="K122" s="12"/>
      <c r="L122" s="12"/>
      <c r="M122" s="12"/>
      <c r="N122" s="12"/>
      <c r="O122" s="11"/>
      <c r="P122" s="12"/>
      <c r="Q122" s="13"/>
      <c r="R122" s="12"/>
      <c r="S122" s="12"/>
      <c r="T122" s="11"/>
      <c r="U122" s="13"/>
      <c r="V122" s="17">
        <v>232</v>
      </c>
      <c r="W122" s="17"/>
      <c r="X122" s="11"/>
      <c r="Y122" s="12"/>
      <c r="Z122" s="12"/>
      <c r="AA122" s="12"/>
      <c r="AB122" s="13"/>
      <c r="AC122" s="17"/>
      <c r="AD122" s="17"/>
      <c r="AE122" s="12"/>
      <c r="AF122" s="12"/>
      <c r="AG122" s="17">
        <v>120</v>
      </c>
      <c r="AH122" s="17"/>
      <c r="AI122" s="12"/>
      <c r="AJ122" s="12"/>
      <c r="AK122" s="13"/>
    </row>
    <row r="123" spans="1:37">
      <c r="A123" s="5" t="s">
        <v>102</v>
      </c>
      <c r="B123" s="17"/>
      <c r="C123" s="17"/>
      <c r="D123" s="11"/>
      <c r="E123" s="11"/>
      <c r="F123" s="32"/>
      <c r="G123" s="32"/>
      <c r="H123" s="32"/>
      <c r="I123" s="32"/>
      <c r="J123" s="32"/>
      <c r="K123" s="12"/>
      <c r="L123" s="12"/>
      <c r="M123" s="12"/>
      <c r="N123" s="12"/>
      <c r="O123" s="11"/>
      <c r="P123" s="12"/>
      <c r="Q123" s="13"/>
      <c r="R123" s="12"/>
      <c r="S123" s="12"/>
      <c r="T123" s="11"/>
      <c r="U123" s="13"/>
      <c r="V123" s="17"/>
      <c r="W123" s="17"/>
      <c r="X123" s="11"/>
      <c r="Y123" s="12"/>
      <c r="Z123" s="12"/>
      <c r="AA123" s="12"/>
      <c r="AB123" s="13"/>
      <c r="AC123" s="17"/>
      <c r="AD123" s="17"/>
      <c r="AE123" s="12"/>
      <c r="AF123" s="12"/>
      <c r="AG123" s="17"/>
      <c r="AH123" s="17"/>
      <c r="AI123" s="12"/>
      <c r="AJ123" s="12"/>
      <c r="AK123" s="13"/>
    </row>
    <row r="124" spans="1:37">
      <c r="A124" s="8" t="s">
        <v>172</v>
      </c>
      <c r="B124" s="17"/>
      <c r="C124" s="17"/>
      <c r="D124" s="11"/>
      <c r="E124" s="11"/>
      <c r="F124" s="32"/>
      <c r="G124" s="32"/>
      <c r="H124" s="32"/>
      <c r="I124" s="32"/>
      <c r="J124" s="32"/>
      <c r="K124" s="12"/>
      <c r="L124" s="12"/>
      <c r="M124" s="12"/>
      <c r="N124" s="12"/>
      <c r="O124" s="11"/>
      <c r="P124" s="12"/>
      <c r="Q124" s="13"/>
      <c r="R124" s="12"/>
      <c r="S124" s="12"/>
      <c r="T124" s="11"/>
      <c r="U124" s="13"/>
      <c r="V124" s="17"/>
      <c r="W124" s="17"/>
      <c r="X124" s="11"/>
      <c r="Y124" s="12"/>
      <c r="Z124" s="12"/>
      <c r="AA124" s="12"/>
      <c r="AB124" s="13"/>
      <c r="AC124" s="17"/>
      <c r="AD124" s="17"/>
      <c r="AE124" s="12"/>
      <c r="AF124" s="12"/>
      <c r="AG124" s="17"/>
      <c r="AH124" s="17"/>
      <c r="AI124" s="12"/>
      <c r="AJ124" s="12"/>
      <c r="AK124" s="13"/>
    </row>
    <row r="125" spans="1:37">
      <c r="A125" s="5" t="s">
        <v>100</v>
      </c>
      <c r="B125" s="17"/>
      <c r="C125" s="17"/>
      <c r="D125" s="11"/>
      <c r="E125" s="11">
        <v>2</v>
      </c>
      <c r="F125" s="32"/>
      <c r="G125" s="32"/>
      <c r="H125" s="32"/>
      <c r="I125" s="32"/>
      <c r="J125" s="32"/>
      <c r="K125" s="12"/>
      <c r="L125" s="12"/>
      <c r="M125" s="12"/>
      <c r="N125" s="12"/>
      <c r="O125" s="11"/>
      <c r="P125" s="12"/>
      <c r="Q125" s="13"/>
      <c r="R125" s="12"/>
      <c r="S125" s="12"/>
      <c r="T125" s="11"/>
      <c r="U125" s="13"/>
      <c r="V125" s="17"/>
      <c r="W125" s="17"/>
      <c r="X125" s="11"/>
      <c r="Y125" s="12"/>
      <c r="Z125" s="12"/>
      <c r="AA125" s="12"/>
      <c r="AB125" s="13"/>
      <c r="AC125" s="17"/>
      <c r="AD125" s="17"/>
      <c r="AE125" s="12"/>
      <c r="AF125" s="12"/>
      <c r="AG125" s="17"/>
      <c r="AH125" s="17"/>
      <c r="AI125" s="12">
        <v>950</v>
      </c>
      <c r="AJ125" s="12">
        <v>1190</v>
      </c>
      <c r="AK125" s="13">
        <v>110</v>
      </c>
    </row>
    <row r="126" spans="1:37">
      <c r="A126" s="5" t="s">
        <v>101</v>
      </c>
      <c r="B126" s="17">
        <v>145</v>
      </c>
      <c r="C126" s="17">
        <v>400</v>
      </c>
      <c r="D126" s="11"/>
      <c r="E126" s="11">
        <v>572</v>
      </c>
      <c r="F126" s="32">
        <v>224</v>
      </c>
      <c r="G126" s="32"/>
      <c r="H126" s="32"/>
      <c r="I126" s="32"/>
      <c r="J126" s="32"/>
      <c r="K126" s="12"/>
      <c r="L126" s="12"/>
      <c r="M126" s="12"/>
      <c r="N126" s="12"/>
      <c r="O126" s="11"/>
      <c r="P126" s="12"/>
      <c r="Q126" s="13"/>
      <c r="R126" s="12"/>
      <c r="S126" s="12"/>
      <c r="T126" s="11"/>
      <c r="U126" s="13"/>
      <c r="V126" s="17"/>
      <c r="W126" s="17"/>
      <c r="X126" s="11"/>
      <c r="Y126" s="12"/>
      <c r="Z126" s="12"/>
      <c r="AA126" s="12"/>
      <c r="AB126" s="13"/>
      <c r="AC126" s="17"/>
      <c r="AD126" s="17"/>
      <c r="AE126" s="12"/>
      <c r="AF126" s="12"/>
      <c r="AG126" s="17">
        <v>256</v>
      </c>
      <c r="AH126" s="17"/>
      <c r="AI126" s="12">
        <v>938</v>
      </c>
      <c r="AJ126" s="12">
        <v>1168</v>
      </c>
      <c r="AK126" s="13">
        <v>112</v>
      </c>
    </row>
    <row r="127" spans="1:37">
      <c r="A127" s="5" t="s">
        <v>102</v>
      </c>
      <c r="B127" s="17"/>
      <c r="C127" s="17"/>
      <c r="D127" s="11"/>
      <c r="E127" s="11"/>
      <c r="F127" s="32"/>
      <c r="G127" s="32"/>
      <c r="H127" s="32"/>
      <c r="I127" s="32"/>
      <c r="J127" s="32"/>
      <c r="K127" s="12"/>
      <c r="L127" s="12"/>
      <c r="M127" s="12"/>
      <c r="N127" s="12"/>
      <c r="O127" s="11"/>
      <c r="P127" s="12"/>
      <c r="Q127" s="13"/>
      <c r="R127" s="12"/>
      <c r="S127" s="12"/>
      <c r="T127" s="11"/>
      <c r="U127" s="13"/>
      <c r="V127" s="17"/>
      <c r="W127" s="17"/>
      <c r="X127" s="11"/>
      <c r="Y127" s="12"/>
      <c r="Z127" s="12"/>
      <c r="AA127" s="12"/>
      <c r="AB127" s="13"/>
      <c r="AC127" s="17"/>
      <c r="AD127" s="17"/>
      <c r="AE127" s="12"/>
      <c r="AF127" s="12"/>
      <c r="AG127" s="17"/>
      <c r="AH127" s="17"/>
      <c r="AI127" s="12">
        <v>22</v>
      </c>
      <c r="AJ127" s="12">
        <v>22</v>
      </c>
      <c r="AK127" s="13"/>
    </row>
    <row r="128" spans="1:37">
      <c r="A128" s="3" t="s">
        <v>107</v>
      </c>
      <c r="B128" s="17"/>
      <c r="C128" s="17"/>
      <c r="D128" s="11"/>
      <c r="E128" s="11"/>
      <c r="F128" s="32"/>
      <c r="G128" s="32"/>
      <c r="H128" s="32"/>
      <c r="I128" s="32"/>
      <c r="J128" s="32"/>
      <c r="K128" s="12"/>
      <c r="L128" s="12"/>
      <c r="M128" s="12"/>
      <c r="N128" s="12"/>
      <c r="O128" s="11"/>
      <c r="P128" s="12"/>
      <c r="Q128" s="13"/>
      <c r="R128" s="12"/>
      <c r="S128" s="12"/>
      <c r="T128" s="11"/>
      <c r="U128" s="13"/>
      <c r="V128" s="17"/>
      <c r="W128" s="17"/>
      <c r="X128" s="11"/>
      <c r="Y128" s="12"/>
      <c r="Z128" s="12"/>
      <c r="AA128" s="12"/>
      <c r="AB128" s="13"/>
      <c r="AC128" s="17"/>
      <c r="AD128" s="17"/>
      <c r="AE128" s="12"/>
      <c r="AF128" s="12"/>
      <c r="AG128" s="17"/>
      <c r="AH128" s="17"/>
      <c r="AI128" s="12"/>
      <c r="AJ128" s="12"/>
      <c r="AK128" s="13"/>
    </row>
    <row r="129" spans="1:37">
      <c r="A129" s="5" t="s">
        <v>100</v>
      </c>
      <c r="B129" s="17"/>
      <c r="C129" s="17"/>
      <c r="D129" s="11"/>
      <c r="E129" s="11"/>
      <c r="F129" s="32"/>
      <c r="G129" s="32"/>
      <c r="H129" s="32"/>
      <c r="I129" s="32"/>
      <c r="J129" s="32"/>
      <c r="K129" s="12"/>
      <c r="L129" s="12"/>
      <c r="M129" s="12"/>
      <c r="N129" s="12"/>
      <c r="O129" s="11">
        <v>48</v>
      </c>
      <c r="P129" s="12"/>
      <c r="Q129" s="13"/>
      <c r="R129" s="12"/>
      <c r="S129" s="12"/>
      <c r="T129" s="11"/>
      <c r="U129" s="13"/>
      <c r="V129" s="17"/>
      <c r="W129" s="17"/>
      <c r="X129" s="11"/>
      <c r="Y129" s="12"/>
      <c r="Z129" s="12"/>
      <c r="AA129" s="12"/>
      <c r="AB129" s="13"/>
      <c r="AC129" s="17"/>
      <c r="AD129" s="17"/>
      <c r="AE129" s="12"/>
      <c r="AF129" s="12"/>
      <c r="AG129" s="17">
        <v>34</v>
      </c>
      <c r="AH129" s="17"/>
      <c r="AI129" s="12"/>
      <c r="AJ129" s="12"/>
      <c r="AK129" s="13"/>
    </row>
    <row r="130" spans="1:37">
      <c r="A130" s="5" t="s">
        <v>101</v>
      </c>
      <c r="B130" s="17">
        <v>9</v>
      </c>
      <c r="C130" s="17">
        <v>12</v>
      </c>
      <c r="D130" s="11"/>
      <c r="E130" s="11"/>
      <c r="F130" s="32">
        <v>10</v>
      </c>
      <c r="G130" s="32"/>
      <c r="H130" s="32"/>
      <c r="I130" s="32"/>
      <c r="J130" s="32"/>
      <c r="K130" s="12"/>
      <c r="L130" s="12"/>
      <c r="M130" s="12"/>
      <c r="N130" s="12"/>
      <c r="O130" s="11"/>
      <c r="P130" s="12"/>
      <c r="Q130" s="13"/>
      <c r="R130" s="12"/>
      <c r="S130" s="12"/>
      <c r="T130" s="11"/>
      <c r="U130" s="13"/>
      <c r="V130" s="17"/>
      <c r="W130" s="17"/>
      <c r="X130" s="11"/>
      <c r="Y130" s="12"/>
      <c r="Z130" s="12"/>
      <c r="AA130" s="12"/>
      <c r="AB130" s="13"/>
      <c r="AC130" s="17"/>
      <c r="AD130" s="17"/>
      <c r="AE130" s="12"/>
      <c r="AF130" s="12"/>
      <c r="AG130" s="17"/>
      <c r="AH130" s="17"/>
      <c r="AI130" s="12"/>
      <c r="AJ130" s="12"/>
      <c r="AK130" s="13"/>
    </row>
    <row r="131" spans="1:37">
      <c r="A131" s="5" t="s">
        <v>102</v>
      </c>
      <c r="B131" s="17"/>
      <c r="C131" s="17"/>
      <c r="D131" s="11"/>
      <c r="E131" s="11"/>
      <c r="F131" s="32"/>
      <c r="G131" s="32"/>
      <c r="H131" s="32"/>
      <c r="I131" s="32"/>
      <c r="J131" s="32"/>
      <c r="K131" s="12"/>
      <c r="L131" s="12"/>
      <c r="M131" s="12"/>
      <c r="N131" s="12"/>
      <c r="O131" s="11"/>
      <c r="P131" s="12"/>
      <c r="Q131" s="13"/>
      <c r="R131" s="12"/>
      <c r="S131" s="12"/>
      <c r="T131" s="11"/>
      <c r="U131" s="13"/>
      <c r="V131" s="17"/>
      <c r="W131" s="17"/>
      <c r="X131" s="11"/>
      <c r="Y131" s="12"/>
      <c r="Z131" s="12"/>
      <c r="AA131" s="12"/>
      <c r="AB131" s="13"/>
      <c r="AC131" s="17"/>
      <c r="AD131" s="17"/>
      <c r="AE131" s="12"/>
      <c r="AF131" s="12"/>
      <c r="AG131" s="17"/>
      <c r="AH131" s="17"/>
      <c r="AI131" s="12"/>
      <c r="AJ131" s="12"/>
      <c r="AK131" s="13"/>
    </row>
    <row r="132" spans="1:37">
      <c r="A132" s="9" t="s">
        <v>108</v>
      </c>
      <c r="B132" s="17"/>
      <c r="C132" s="17"/>
      <c r="D132" s="11"/>
      <c r="E132" s="11"/>
      <c r="F132" s="32"/>
      <c r="G132" s="32"/>
      <c r="H132" s="32"/>
      <c r="I132" s="32"/>
      <c r="J132" s="32"/>
      <c r="K132" s="12"/>
      <c r="L132" s="12"/>
      <c r="M132" s="12"/>
      <c r="N132" s="12"/>
      <c r="O132" s="11"/>
      <c r="P132" s="12"/>
      <c r="Q132" s="13"/>
      <c r="R132" s="12"/>
      <c r="S132" s="12"/>
      <c r="T132" s="11"/>
      <c r="U132" s="13"/>
      <c r="V132" s="17"/>
      <c r="W132" s="17"/>
      <c r="X132" s="11"/>
      <c r="Y132" s="12"/>
      <c r="Z132" s="12"/>
      <c r="AA132" s="12"/>
      <c r="AB132" s="13"/>
      <c r="AC132" s="17"/>
      <c r="AD132" s="17"/>
      <c r="AE132" s="12"/>
      <c r="AF132" s="12"/>
      <c r="AG132" s="17"/>
      <c r="AH132" s="17"/>
      <c r="AI132" s="12"/>
      <c r="AJ132" s="12"/>
      <c r="AK132" s="13"/>
    </row>
    <row r="133" spans="1:37">
      <c r="A133" s="5" t="s">
        <v>109</v>
      </c>
      <c r="B133" s="17"/>
      <c r="C133" s="17"/>
      <c r="D133" s="11"/>
      <c r="E133" s="11"/>
      <c r="F133" s="32"/>
      <c r="G133" s="32"/>
      <c r="H133" s="32"/>
      <c r="I133" s="32"/>
      <c r="J133" s="32"/>
      <c r="K133" s="12"/>
      <c r="L133" s="12"/>
      <c r="M133" s="12"/>
      <c r="N133" s="12"/>
      <c r="O133" s="11"/>
      <c r="P133" s="12"/>
      <c r="Q133" s="13"/>
      <c r="R133" s="12"/>
      <c r="S133" s="12"/>
      <c r="T133" s="11"/>
      <c r="U133" s="13"/>
      <c r="V133" s="17"/>
      <c r="W133" s="17"/>
      <c r="X133" s="11"/>
      <c r="Y133" s="12"/>
      <c r="Z133" s="12"/>
      <c r="AA133" s="12"/>
      <c r="AB133" s="13"/>
      <c r="AC133" s="17"/>
      <c r="AD133" s="17"/>
      <c r="AE133" s="12"/>
      <c r="AF133" s="12"/>
      <c r="AG133" s="17"/>
      <c r="AH133" s="17"/>
      <c r="AI133" s="12"/>
      <c r="AJ133" s="12"/>
      <c r="AK133" s="13"/>
    </row>
    <row r="134" spans="1:37">
      <c r="A134" s="5" t="s">
        <v>110</v>
      </c>
      <c r="B134" s="17"/>
      <c r="C134" s="17"/>
      <c r="D134" s="11"/>
      <c r="E134" s="11"/>
      <c r="F134" s="32"/>
      <c r="G134" s="32"/>
      <c r="H134" s="32"/>
      <c r="I134" s="32"/>
      <c r="J134" s="32">
        <v>1</v>
      </c>
      <c r="K134" s="12"/>
      <c r="L134" s="12"/>
      <c r="M134" s="12"/>
      <c r="N134" s="12"/>
      <c r="O134" s="11"/>
      <c r="P134" s="12"/>
      <c r="Q134" s="13"/>
      <c r="R134" s="12"/>
      <c r="S134" s="12"/>
      <c r="T134" s="11"/>
      <c r="U134" s="13"/>
      <c r="V134" s="17"/>
      <c r="W134" s="17"/>
      <c r="X134" s="11"/>
      <c r="Y134" s="12">
        <v>6.57</v>
      </c>
      <c r="Z134" s="12">
        <v>35.33</v>
      </c>
      <c r="AA134" s="12">
        <v>1.1599999999999999</v>
      </c>
      <c r="AB134" s="13">
        <v>15.9</v>
      </c>
      <c r="AC134" s="17"/>
      <c r="AD134" s="17">
        <v>3</v>
      </c>
      <c r="AE134" s="12"/>
      <c r="AF134" s="12"/>
      <c r="AG134" s="17"/>
      <c r="AH134" s="17"/>
      <c r="AI134" s="12"/>
      <c r="AJ134" s="12"/>
      <c r="AK134" s="13"/>
    </row>
    <row r="135" spans="1:37">
      <c r="A135" s="5" t="s">
        <v>111</v>
      </c>
      <c r="B135" s="17"/>
      <c r="C135" s="17"/>
      <c r="D135" s="11"/>
      <c r="E135" s="11">
        <v>2</v>
      </c>
      <c r="F135" s="32">
        <v>5</v>
      </c>
      <c r="G135" s="32">
        <v>3</v>
      </c>
      <c r="H135" s="32">
        <v>3</v>
      </c>
      <c r="I135" s="32">
        <v>3</v>
      </c>
      <c r="J135" s="32"/>
      <c r="K135" s="12">
        <v>3</v>
      </c>
      <c r="L135" s="12">
        <v>18</v>
      </c>
      <c r="M135" s="12">
        <v>14</v>
      </c>
      <c r="N135" s="12">
        <v>2</v>
      </c>
      <c r="O135" s="11">
        <v>2</v>
      </c>
      <c r="P135" s="12">
        <v>1</v>
      </c>
      <c r="Q135" s="13">
        <v>1</v>
      </c>
      <c r="R135" s="12">
        <v>22</v>
      </c>
      <c r="S135" s="12">
        <v>23</v>
      </c>
      <c r="T135" s="11">
        <v>6</v>
      </c>
      <c r="U135" s="13">
        <v>11</v>
      </c>
      <c r="V135" s="17">
        <v>1</v>
      </c>
      <c r="W135" s="17">
        <v>12</v>
      </c>
      <c r="X135" s="11">
        <v>3.44</v>
      </c>
      <c r="Y135" s="12">
        <v>6.57</v>
      </c>
      <c r="Z135" s="12">
        <v>35.299999999999997</v>
      </c>
      <c r="AA135" s="12">
        <v>1.1599999999999999</v>
      </c>
      <c r="AB135" s="13">
        <v>15.9</v>
      </c>
      <c r="AC135" s="17"/>
      <c r="AD135" s="17">
        <v>1</v>
      </c>
      <c r="AE135" s="12">
        <v>4</v>
      </c>
      <c r="AF135" s="12">
        <v>6</v>
      </c>
      <c r="AG135" s="17">
        <v>4</v>
      </c>
      <c r="AH135" s="17"/>
      <c r="AI135" s="12">
        <v>4</v>
      </c>
      <c r="AJ135" s="12">
        <v>3</v>
      </c>
      <c r="AK135" s="13">
        <v>1</v>
      </c>
    </row>
    <row r="136" spans="1:37">
      <c r="A136" s="5" t="s">
        <v>37</v>
      </c>
      <c r="B136" s="17">
        <v>69</v>
      </c>
      <c r="C136" s="17">
        <v>71</v>
      </c>
      <c r="D136" s="11"/>
      <c r="E136" s="11"/>
      <c r="F136" s="32"/>
      <c r="G136" s="32"/>
      <c r="H136" s="32"/>
      <c r="I136" s="32">
        <v>9</v>
      </c>
      <c r="J136" s="32"/>
      <c r="K136" s="12"/>
      <c r="L136" s="12"/>
      <c r="M136" s="12"/>
      <c r="N136" s="12"/>
      <c r="O136" s="11"/>
      <c r="P136" s="12"/>
      <c r="Q136" s="13"/>
      <c r="R136" s="12">
        <v>1</v>
      </c>
      <c r="S136" s="12">
        <v>2</v>
      </c>
      <c r="T136" s="11">
        <v>4</v>
      </c>
      <c r="U136" s="13">
        <v>1</v>
      </c>
      <c r="V136" s="17"/>
      <c r="W136" s="17"/>
      <c r="X136" s="11"/>
      <c r="Y136" s="12">
        <v>1</v>
      </c>
      <c r="Z136" s="12">
        <v>9</v>
      </c>
      <c r="AA136" s="12">
        <v>1</v>
      </c>
      <c r="AB136" s="13"/>
      <c r="AC136" s="17"/>
      <c r="AD136" s="17"/>
      <c r="AE136" s="12"/>
      <c r="AF136" s="12"/>
      <c r="AG136" s="17"/>
      <c r="AH136" s="17"/>
      <c r="AI136" s="12"/>
      <c r="AJ136" s="12"/>
      <c r="AK136" s="13"/>
    </row>
    <row r="137" spans="1:37">
      <c r="A137" s="9" t="s">
        <v>112</v>
      </c>
      <c r="B137" s="17"/>
      <c r="C137" s="17"/>
      <c r="D137" s="11"/>
      <c r="E137" s="11"/>
      <c r="F137" s="32"/>
      <c r="G137" s="32"/>
      <c r="H137" s="32"/>
      <c r="I137" s="32"/>
      <c r="J137" s="32"/>
      <c r="K137" s="12"/>
      <c r="L137" s="12"/>
      <c r="M137" s="12"/>
      <c r="N137" s="12"/>
      <c r="O137" s="11"/>
      <c r="P137" s="12"/>
      <c r="Q137" s="13"/>
      <c r="R137" s="12"/>
      <c r="S137" s="12"/>
      <c r="T137" s="11"/>
      <c r="U137" s="13"/>
      <c r="V137" s="17"/>
      <c r="W137" s="17"/>
      <c r="X137" s="11"/>
      <c r="Y137" s="12"/>
      <c r="Z137" s="12"/>
      <c r="AA137" s="12"/>
      <c r="AB137" s="13"/>
      <c r="AC137" s="17"/>
      <c r="AD137" s="17"/>
      <c r="AE137" s="12"/>
      <c r="AF137" s="12"/>
      <c r="AG137" s="17"/>
      <c r="AH137" s="17"/>
      <c r="AI137" s="12"/>
      <c r="AJ137" s="12"/>
      <c r="AK137" s="13"/>
    </row>
    <row r="138" spans="1:37">
      <c r="A138" s="5" t="s">
        <v>113</v>
      </c>
      <c r="B138" s="17"/>
      <c r="C138" s="17"/>
      <c r="D138" s="11"/>
      <c r="E138" s="11"/>
      <c r="F138" s="32"/>
      <c r="G138" s="32"/>
      <c r="H138" s="32"/>
      <c r="I138" s="32"/>
      <c r="J138" s="32"/>
      <c r="K138" s="12"/>
      <c r="L138" s="12"/>
      <c r="M138" s="12"/>
      <c r="N138" s="12"/>
      <c r="O138" s="11"/>
      <c r="P138" s="12"/>
      <c r="Q138" s="13"/>
      <c r="R138" s="12">
        <v>1</v>
      </c>
      <c r="S138" s="12"/>
      <c r="T138" s="11"/>
      <c r="U138" s="13"/>
      <c r="V138" s="17"/>
      <c r="W138" s="17">
        <v>1</v>
      </c>
      <c r="X138" s="11">
        <v>1</v>
      </c>
      <c r="Y138" s="12"/>
      <c r="Z138" s="12"/>
      <c r="AA138" s="12"/>
      <c r="AB138" s="13">
        <v>1</v>
      </c>
      <c r="AC138" s="17"/>
      <c r="AD138" s="17"/>
      <c r="AE138" s="12"/>
      <c r="AF138" s="12"/>
      <c r="AG138" s="17">
        <v>1</v>
      </c>
      <c r="AH138" s="17"/>
      <c r="AI138" s="12"/>
      <c r="AJ138" s="12"/>
      <c r="AK138" s="13"/>
    </row>
    <row r="139" spans="1:37">
      <c r="A139" s="5" t="s">
        <v>114</v>
      </c>
      <c r="B139" s="17"/>
      <c r="C139" s="17"/>
      <c r="D139" s="11"/>
      <c r="E139" s="11"/>
      <c r="F139" s="32"/>
      <c r="G139" s="32"/>
      <c r="H139" s="32"/>
      <c r="I139" s="32"/>
      <c r="J139" s="32"/>
      <c r="K139" s="12"/>
      <c r="L139" s="12"/>
      <c r="M139" s="12"/>
      <c r="N139" s="12"/>
      <c r="O139" s="11"/>
      <c r="P139" s="12"/>
      <c r="Q139" s="13"/>
      <c r="R139" s="12"/>
      <c r="S139" s="12"/>
      <c r="T139" s="11">
        <v>1</v>
      </c>
      <c r="U139" s="13">
        <v>1</v>
      </c>
      <c r="V139" s="17"/>
      <c r="W139" s="17"/>
      <c r="X139" s="11"/>
      <c r="Y139" s="12">
        <v>1</v>
      </c>
      <c r="Z139" s="12">
        <v>1</v>
      </c>
      <c r="AA139" s="12">
        <v>1</v>
      </c>
      <c r="AB139" s="13"/>
      <c r="AC139" s="17"/>
      <c r="AD139" s="17"/>
      <c r="AE139" s="12"/>
      <c r="AF139" s="12"/>
      <c r="AG139" s="17"/>
      <c r="AH139" s="17"/>
      <c r="AI139" s="12"/>
      <c r="AJ139" s="12"/>
      <c r="AK139" s="13"/>
    </row>
    <row r="140" spans="1:37">
      <c r="A140" s="5" t="s">
        <v>115</v>
      </c>
      <c r="B140" s="17">
        <v>1</v>
      </c>
      <c r="C140" s="17">
        <v>1</v>
      </c>
      <c r="D140" s="11"/>
      <c r="E140" s="11">
        <v>1</v>
      </c>
      <c r="F140" s="32">
        <v>1</v>
      </c>
      <c r="G140" s="32"/>
      <c r="H140" s="32">
        <v>1</v>
      </c>
      <c r="I140" s="32"/>
      <c r="J140" s="32"/>
      <c r="K140" s="12"/>
      <c r="L140" s="12"/>
      <c r="M140" s="12"/>
      <c r="N140" s="12"/>
      <c r="O140" s="11">
        <v>1</v>
      </c>
      <c r="P140" s="12">
        <v>1</v>
      </c>
      <c r="Q140" s="13">
        <v>1</v>
      </c>
      <c r="R140" s="12"/>
      <c r="S140" s="12"/>
      <c r="T140" s="11"/>
      <c r="U140" s="13"/>
      <c r="V140" s="17">
        <v>1</v>
      </c>
      <c r="W140" s="17"/>
      <c r="X140" s="11"/>
      <c r="Y140" s="12"/>
      <c r="Z140" s="12"/>
      <c r="AA140" s="12"/>
      <c r="AB140" s="13"/>
      <c r="AC140" s="17"/>
      <c r="AD140" s="17">
        <v>1</v>
      </c>
      <c r="AE140" s="12"/>
      <c r="AF140" s="12">
        <v>1</v>
      </c>
      <c r="AG140" s="17">
        <v>1</v>
      </c>
      <c r="AH140" s="17">
        <v>1</v>
      </c>
      <c r="AI140" s="12"/>
      <c r="AJ140" s="12"/>
      <c r="AK140" s="13">
        <v>1</v>
      </c>
    </row>
    <row r="141" spans="1:37">
      <c r="A141" s="5" t="s">
        <v>116</v>
      </c>
      <c r="B141" s="17"/>
      <c r="C141" s="17"/>
      <c r="D141" s="11"/>
      <c r="E141" s="11">
        <v>1</v>
      </c>
      <c r="F141" s="32"/>
      <c r="G141" s="32"/>
      <c r="H141" s="32"/>
      <c r="I141" s="32">
        <v>1</v>
      </c>
      <c r="J141" s="32">
        <v>1</v>
      </c>
      <c r="K141" s="12"/>
      <c r="L141" s="12"/>
      <c r="M141" s="12"/>
      <c r="N141" s="12">
        <v>1</v>
      </c>
      <c r="O141" s="11"/>
      <c r="P141" s="12"/>
      <c r="Q141" s="13"/>
      <c r="R141" s="12"/>
      <c r="S141" s="12">
        <v>1</v>
      </c>
      <c r="T141" s="11"/>
      <c r="U141" s="13"/>
      <c r="V141" s="17"/>
      <c r="W141" s="17"/>
      <c r="X141" s="11"/>
      <c r="Y141" s="12"/>
      <c r="Z141" s="12"/>
      <c r="AA141" s="12"/>
      <c r="AB141" s="13"/>
      <c r="AC141" s="17"/>
      <c r="AD141" s="17"/>
      <c r="AE141" s="12"/>
      <c r="AF141" s="12"/>
      <c r="AG141" s="17"/>
      <c r="AH141" s="17"/>
      <c r="AI141" s="12">
        <v>1</v>
      </c>
      <c r="AJ141" s="12">
        <v>1</v>
      </c>
      <c r="AK141" s="13">
        <v>1</v>
      </c>
    </row>
    <row r="142" spans="1:37">
      <c r="A142" s="5" t="s">
        <v>86</v>
      </c>
      <c r="B142" s="17">
        <v>1</v>
      </c>
      <c r="C142" s="17">
        <v>1</v>
      </c>
      <c r="D142" s="11"/>
      <c r="E142" s="11"/>
      <c r="F142" s="32">
        <v>1</v>
      </c>
      <c r="G142" s="32">
        <v>1</v>
      </c>
      <c r="H142" s="32"/>
      <c r="I142" s="32"/>
      <c r="J142" s="32"/>
      <c r="K142" s="12">
        <v>1</v>
      </c>
      <c r="L142" s="12">
        <v>1</v>
      </c>
      <c r="M142" s="12">
        <v>1</v>
      </c>
      <c r="N142" s="12"/>
      <c r="O142" s="11"/>
      <c r="P142" s="12"/>
      <c r="Q142" s="13"/>
      <c r="R142" s="12"/>
      <c r="S142" s="12"/>
      <c r="T142" s="11"/>
      <c r="U142" s="13"/>
      <c r="V142" s="17"/>
      <c r="W142" s="17"/>
      <c r="X142" s="11"/>
      <c r="Y142" s="12"/>
      <c r="Z142" s="12"/>
      <c r="AA142" s="12"/>
      <c r="AB142" s="13">
        <v>1</v>
      </c>
      <c r="AC142" s="17"/>
      <c r="AD142" s="17"/>
      <c r="AE142" s="12"/>
      <c r="AF142" s="12"/>
      <c r="AG142" s="17"/>
      <c r="AH142" s="17"/>
      <c r="AI142" s="12">
        <v>1</v>
      </c>
      <c r="AJ142" s="12"/>
      <c r="AK142" s="13">
        <v>1</v>
      </c>
    </row>
    <row r="143" spans="1:37">
      <c r="A143" s="9" t="s">
        <v>117</v>
      </c>
      <c r="B143" s="17"/>
      <c r="C143" s="17"/>
      <c r="D143" s="11"/>
      <c r="E143" s="11"/>
      <c r="F143" s="32"/>
      <c r="G143" s="32"/>
      <c r="H143" s="32"/>
      <c r="I143" s="32"/>
      <c r="J143" s="32"/>
      <c r="K143" s="12"/>
      <c r="L143" s="12"/>
      <c r="M143" s="12"/>
      <c r="N143" s="12"/>
      <c r="O143" s="11"/>
      <c r="P143" s="12"/>
      <c r="Q143" s="13"/>
      <c r="R143" s="12"/>
      <c r="S143" s="12"/>
      <c r="T143" s="11"/>
      <c r="U143" s="13"/>
      <c r="V143" s="17"/>
      <c r="W143" s="17"/>
      <c r="X143" s="11"/>
      <c r="Y143" s="12"/>
      <c r="Z143" s="12"/>
      <c r="AA143" s="12"/>
      <c r="AB143" s="13"/>
      <c r="AC143" s="17"/>
      <c r="AD143" s="17"/>
      <c r="AE143" s="12"/>
      <c r="AF143" s="12"/>
      <c r="AG143" s="17"/>
      <c r="AH143" s="17"/>
      <c r="AI143" s="12"/>
      <c r="AJ143" s="12"/>
      <c r="AK143" s="13"/>
    </row>
    <row r="144" spans="1:37">
      <c r="A144" s="5" t="s">
        <v>96</v>
      </c>
      <c r="B144" s="17">
        <v>1</v>
      </c>
      <c r="C144" s="17">
        <v>1</v>
      </c>
      <c r="D144" s="11"/>
      <c r="E144" s="11"/>
      <c r="F144" s="32">
        <v>1</v>
      </c>
      <c r="G144" s="32">
        <v>1</v>
      </c>
      <c r="H144" s="32">
        <v>1</v>
      </c>
      <c r="I144" s="32">
        <v>1</v>
      </c>
      <c r="J144" s="32"/>
      <c r="K144" s="12">
        <v>1</v>
      </c>
      <c r="L144" s="12">
        <v>1</v>
      </c>
      <c r="M144" s="12">
        <v>1</v>
      </c>
      <c r="N144" s="12">
        <v>1</v>
      </c>
      <c r="O144" s="11"/>
      <c r="P144" s="12"/>
      <c r="Q144" s="13"/>
      <c r="R144" s="12">
        <v>1</v>
      </c>
      <c r="S144" s="12">
        <v>1</v>
      </c>
      <c r="T144" s="11">
        <v>1</v>
      </c>
      <c r="U144" s="13"/>
      <c r="V144" s="17">
        <v>1</v>
      </c>
      <c r="W144" s="17">
        <v>1</v>
      </c>
      <c r="X144" s="11">
        <v>1</v>
      </c>
      <c r="Y144" s="12">
        <v>1</v>
      </c>
      <c r="Z144" s="12">
        <v>1</v>
      </c>
      <c r="AA144" s="12">
        <v>1</v>
      </c>
      <c r="AB144" s="13">
        <v>1</v>
      </c>
      <c r="AC144" s="17"/>
      <c r="AD144" s="17"/>
      <c r="AE144" s="12"/>
      <c r="AF144" s="12">
        <v>1</v>
      </c>
      <c r="AG144" s="17">
        <v>1</v>
      </c>
      <c r="AH144" s="17">
        <v>1</v>
      </c>
      <c r="AI144" s="12">
        <v>1</v>
      </c>
      <c r="AJ144" s="12">
        <v>1</v>
      </c>
      <c r="AK144" s="13">
        <v>1</v>
      </c>
    </row>
    <row r="145" spans="1:37">
      <c r="A145" s="5" t="s">
        <v>97</v>
      </c>
      <c r="B145" s="17"/>
      <c r="C145" s="17"/>
      <c r="D145" s="11"/>
      <c r="E145" s="11">
        <v>1</v>
      </c>
      <c r="F145" s="32"/>
      <c r="G145" s="32"/>
      <c r="H145" s="32"/>
      <c r="I145" s="32"/>
      <c r="J145" s="32">
        <v>1</v>
      </c>
      <c r="K145" s="12"/>
      <c r="L145" s="12"/>
      <c r="M145" s="12"/>
      <c r="N145" s="12"/>
      <c r="O145" s="11">
        <v>1</v>
      </c>
      <c r="P145" s="12">
        <v>1</v>
      </c>
      <c r="Q145" s="13">
        <v>1</v>
      </c>
      <c r="R145" s="12"/>
      <c r="S145" s="12"/>
      <c r="T145" s="11"/>
      <c r="U145" s="13">
        <v>1</v>
      </c>
      <c r="V145" s="17"/>
      <c r="W145" s="17"/>
      <c r="X145" s="11"/>
      <c r="Y145" s="12"/>
      <c r="Z145" s="12"/>
      <c r="AA145" s="12"/>
      <c r="AB145" s="13"/>
      <c r="AC145" s="17"/>
      <c r="AD145" s="17"/>
      <c r="AE145" s="12"/>
      <c r="AF145" s="12"/>
      <c r="AG145" s="17"/>
      <c r="AH145" s="17"/>
      <c r="AI145" s="12"/>
      <c r="AJ145" s="12"/>
      <c r="AK145" s="13"/>
    </row>
    <row r="146" spans="1:37">
      <c r="A146" s="5" t="s">
        <v>118</v>
      </c>
      <c r="B146" s="17"/>
      <c r="C146" s="17"/>
      <c r="D146" s="11"/>
      <c r="E146" s="11"/>
      <c r="F146" s="32"/>
      <c r="G146" s="32"/>
      <c r="H146" s="32"/>
      <c r="I146" s="32"/>
      <c r="J146" s="32"/>
      <c r="K146" s="12"/>
      <c r="L146" s="12"/>
      <c r="M146" s="12"/>
      <c r="N146" s="12"/>
      <c r="O146" s="11"/>
      <c r="P146" s="12"/>
      <c r="Q146" s="13"/>
      <c r="R146" s="12"/>
      <c r="S146" s="12"/>
      <c r="T146" s="11"/>
      <c r="U146" s="13"/>
      <c r="V146" s="17"/>
      <c r="W146" s="17"/>
      <c r="X146" s="11"/>
      <c r="Y146" s="12"/>
      <c r="Z146" s="12"/>
      <c r="AA146" s="12"/>
      <c r="AB146" s="13"/>
      <c r="AC146" s="17"/>
      <c r="AD146" s="17">
        <v>1</v>
      </c>
      <c r="AE146" s="12"/>
      <c r="AF146" s="12"/>
      <c r="AG146" s="17"/>
      <c r="AH146" s="17"/>
      <c r="AI146" s="12"/>
      <c r="AJ146" s="12"/>
      <c r="AK146" s="13"/>
    </row>
    <row r="147" spans="1:37" ht="270">
      <c r="A147" s="9" t="s">
        <v>119</v>
      </c>
      <c r="B147" s="22" t="s">
        <v>206</v>
      </c>
      <c r="C147" s="10" t="s">
        <v>207</v>
      </c>
      <c r="D147" s="11"/>
      <c r="E147" s="11"/>
      <c r="F147" s="33" t="s">
        <v>236</v>
      </c>
      <c r="G147" s="33" t="s">
        <v>238</v>
      </c>
      <c r="H147" s="34" t="s">
        <v>240</v>
      </c>
      <c r="I147" s="34" t="s">
        <v>240</v>
      </c>
      <c r="J147" s="32"/>
      <c r="K147" s="12">
        <v>1</v>
      </c>
      <c r="L147" s="12">
        <v>1</v>
      </c>
      <c r="M147" s="12">
        <v>1</v>
      </c>
      <c r="N147" s="12"/>
      <c r="O147" s="11"/>
      <c r="P147" s="12"/>
      <c r="Q147" s="13"/>
      <c r="R147" s="12">
        <v>1</v>
      </c>
      <c r="S147" s="12">
        <v>1</v>
      </c>
      <c r="T147" s="11">
        <v>1</v>
      </c>
      <c r="U147" s="13"/>
      <c r="V147" s="17">
        <v>1</v>
      </c>
      <c r="W147" s="17">
        <v>1</v>
      </c>
      <c r="X147" s="11"/>
      <c r="Y147" s="12"/>
      <c r="Z147" s="12"/>
      <c r="AA147" s="12"/>
      <c r="AB147" s="13"/>
      <c r="AC147" s="17"/>
      <c r="AD147" s="17"/>
      <c r="AE147" s="12"/>
      <c r="AF147" s="12"/>
      <c r="AG147" s="17">
        <v>1</v>
      </c>
      <c r="AH147" s="17">
        <v>1</v>
      </c>
      <c r="AI147" s="12">
        <v>1</v>
      </c>
      <c r="AJ147" s="12">
        <v>1</v>
      </c>
      <c r="AK147" s="13">
        <v>1</v>
      </c>
    </row>
    <row r="148" spans="1:37">
      <c r="A148" s="9" t="s">
        <v>141</v>
      </c>
      <c r="B148" s="17"/>
      <c r="C148" s="17"/>
      <c r="D148" s="11"/>
      <c r="E148" s="11"/>
      <c r="F148" s="32"/>
      <c r="G148" s="32"/>
      <c r="H148" s="32"/>
      <c r="I148" s="32"/>
      <c r="J148" s="32"/>
      <c r="K148" s="12"/>
      <c r="L148" s="12"/>
      <c r="M148" s="12"/>
      <c r="N148" s="12"/>
      <c r="O148" s="11"/>
      <c r="P148" s="12"/>
      <c r="Q148" s="13"/>
      <c r="R148" s="12"/>
      <c r="S148" s="12"/>
      <c r="T148" s="11"/>
      <c r="U148" s="13"/>
      <c r="V148" s="17"/>
      <c r="W148" s="17"/>
      <c r="X148" s="11"/>
      <c r="Y148" s="12"/>
      <c r="Z148" s="12"/>
      <c r="AA148" s="12"/>
      <c r="AB148" s="13"/>
      <c r="AC148" s="17"/>
      <c r="AD148" s="17"/>
      <c r="AE148" s="12"/>
      <c r="AF148" s="12"/>
      <c r="AG148" s="17"/>
      <c r="AH148" s="17"/>
      <c r="AI148" s="12"/>
      <c r="AJ148" s="12"/>
      <c r="AK148" s="13"/>
    </row>
    <row r="149" spans="1:37">
      <c r="A149" s="8" t="s">
        <v>120</v>
      </c>
      <c r="B149" s="17">
        <v>1</v>
      </c>
      <c r="C149" s="17">
        <v>1</v>
      </c>
      <c r="D149" s="11"/>
      <c r="E149" s="11">
        <v>1</v>
      </c>
      <c r="F149" s="32">
        <v>1</v>
      </c>
      <c r="G149" s="32">
        <v>1</v>
      </c>
      <c r="H149" s="32">
        <v>2</v>
      </c>
      <c r="I149" s="32">
        <v>2</v>
      </c>
      <c r="J149" s="32"/>
      <c r="K149" s="12">
        <v>1</v>
      </c>
      <c r="L149" s="12">
        <v>2</v>
      </c>
      <c r="M149" s="12">
        <v>2</v>
      </c>
      <c r="N149" s="12">
        <v>1</v>
      </c>
      <c r="O149" s="11">
        <v>2</v>
      </c>
      <c r="P149" s="12">
        <v>2</v>
      </c>
      <c r="Q149" s="13">
        <v>2</v>
      </c>
      <c r="R149" s="12">
        <v>2</v>
      </c>
      <c r="S149" s="12">
        <v>2</v>
      </c>
      <c r="T149" s="11"/>
      <c r="U149" s="13">
        <v>5</v>
      </c>
      <c r="V149" s="17">
        <v>1</v>
      </c>
      <c r="W149" s="17">
        <v>2</v>
      </c>
      <c r="X149" s="11">
        <v>3</v>
      </c>
      <c r="Y149" s="12">
        <v>2</v>
      </c>
      <c r="Z149" s="12">
        <v>2</v>
      </c>
      <c r="AA149" s="12">
        <v>2</v>
      </c>
      <c r="AB149" s="13">
        <v>2</v>
      </c>
      <c r="AC149" s="17"/>
      <c r="AD149" s="17">
        <v>1</v>
      </c>
      <c r="AE149" s="12">
        <v>1</v>
      </c>
      <c r="AF149" s="12">
        <v>1</v>
      </c>
      <c r="AG149" s="17">
        <v>1</v>
      </c>
      <c r="AH149" s="17">
        <v>1</v>
      </c>
      <c r="AI149" s="12">
        <v>5</v>
      </c>
      <c r="AJ149" s="12">
        <v>5</v>
      </c>
      <c r="AK149" s="13">
        <v>5</v>
      </c>
    </row>
    <row r="150" spans="1:37">
      <c r="A150" s="3" t="s">
        <v>121</v>
      </c>
      <c r="B150" s="17">
        <v>1</v>
      </c>
      <c r="C150" s="17">
        <v>1</v>
      </c>
      <c r="D150" s="11"/>
      <c r="E150" s="11">
        <v>1</v>
      </c>
      <c r="F150" s="32">
        <v>1</v>
      </c>
      <c r="G150" s="32">
        <v>2</v>
      </c>
      <c r="H150" s="32">
        <v>1</v>
      </c>
      <c r="I150" s="32">
        <v>1</v>
      </c>
      <c r="J150" s="32"/>
      <c r="K150" s="12">
        <v>2</v>
      </c>
      <c r="L150" s="12">
        <v>2</v>
      </c>
      <c r="M150" s="12">
        <v>3</v>
      </c>
      <c r="N150" s="12">
        <v>1</v>
      </c>
      <c r="O150" s="11">
        <v>1</v>
      </c>
      <c r="P150" s="12">
        <v>1</v>
      </c>
      <c r="Q150" s="13">
        <v>1</v>
      </c>
      <c r="R150" s="12">
        <v>2</v>
      </c>
      <c r="S150" s="12">
        <v>2</v>
      </c>
      <c r="T150" s="11"/>
      <c r="U150" s="13">
        <v>5</v>
      </c>
      <c r="V150" s="17">
        <v>1</v>
      </c>
      <c r="W150" s="17">
        <v>2</v>
      </c>
      <c r="X150" s="11">
        <v>3</v>
      </c>
      <c r="Y150" s="12">
        <v>2</v>
      </c>
      <c r="Z150" s="12">
        <v>3</v>
      </c>
      <c r="AA150" s="12">
        <v>3</v>
      </c>
      <c r="AB150" s="13">
        <v>2</v>
      </c>
      <c r="AC150" s="17"/>
      <c r="AD150" s="17">
        <v>1</v>
      </c>
      <c r="AE150" s="12">
        <v>1</v>
      </c>
      <c r="AF150" s="12">
        <v>1</v>
      </c>
      <c r="AG150" s="17">
        <v>1</v>
      </c>
      <c r="AH150" s="17">
        <v>1</v>
      </c>
      <c r="AI150" s="12">
        <v>5</v>
      </c>
      <c r="AJ150" s="12">
        <v>5</v>
      </c>
      <c r="AK150" s="13">
        <v>5</v>
      </c>
    </row>
    <row r="151" spans="1:37">
      <c r="A151" s="3" t="s">
        <v>122</v>
      </c>
      <c r="B151" s="17"/>
      <c r="C151" s="17"/>
      <c r="D151" s="11"/>
      <c r="E151" s="11"/>
      <c r="F151" s="32">
        <v>4</v>
      </c>
      <c r="G151" s="32">
        <v>1</v>
      </c>
      <c r="H151" s="32">
        <v>1</v>
      </c>
      <c r="I151" s="32">
        <v>2</v>
      </c>
      <c r="J151" s="32"/>
      <c r="K151" s="12">
        <v>1</v>
      </c>
      <c r="L151" s="12">
        <v>1</v>
      </c>
      <c r="M151" s="12">
        <v>1</v>
      </c>
      <c r="N151" s="12">
        <v>2</v>
      </c>
      <c r="O151" s="11">
        <v>3</v>
      </c>
      <c r="P151" s="12">
        <v>3</v>
      </c>
      <c r="Q151" s="13">
        <v>3</v>
      </c>
      <c r="R151" s="12">
        <v>1</v>
      </c>
      <c r="S151" s="12">
        <v>1</v>
      </c>
      <c r="T151" s="11">
        <v>1</v>
      </c>
      <c r="U151" s="13">
        <v>1</v>
      </c>
      <c r="V151" s="17"/>
      <c r="W151" s="17">
        <v>2</v>
      </c>
      <c r="X151" s="11">
        <v>1</v>
      </c>
      <c r="Y151" s="12">
        <v>1</v>
      </c>
      <c r="Z151" s="12">
        <v>1</v>
      </c>
      <c r="AA151" s="12">
        <v>2</v>
      </c>
      <c r="AB151" s="13">
        <v>1</v>
      </c>
      <c r="AC151" s="17"/>
      <c r="AD151" s="17">
        <v>1</v>
      </c>
      <c r="AE151" s="12">
        <v>1</v>
      </c>
      <c r="AF151" s="12">
        <v>1</v>
      </c>
      <c r="AG151" s="17">
        <v>3</v>
      </c>
      <c r="AH151" s="17"/>
      <c r="AI151" s="12">
        <v>4</v>
      </c>
      <c r="AJ151" s="12">
        <v>4</v>
      </c>
      <c r="AK151" s="13">
        <v>4</v>
      </c>
    </row>
    <row r="152" spans="1:37">
      <c r="A152" s="3" t="s">
        <v>123</v>
      </c>
      <c r="B152" s="17"/>
      <c r="C152" s="17"/>
      <c r="D152" s="11"/>
      <c r="E152" s="11"/>
      <c r="F152" s="32">
        <v>5</v>
      </c>
      <c r="G152" s="32">
        <v>1</v>
      </c>
      <c r="H152" s="32">
        <v>1</v>
      </c>
      <c r="I152" s="32">
        <v>1</v>
      </c>
      <c r="J152" s="32"/>
      <c r="K152" s="12">
        <v>1</v>
      </c>
      <c r="L152" s="12">
        <v>2</v>
      </c>
      <c r="M152" s="12">
        <v>2</v>
      </c>
      <c r="N152" s="12"/>
      <c r="O152" s="11">
        <v>3</v>
      </c>
      <c r="P152" s="12">
        <v>3</v>
      </c>
      <c r="Q152" s="13">
        <v>3</v>
      </c>
      <c r="R152" s="12"/>
      <c r="S152" s="12">
        <v>5</v>
      </c>
      <c r="T152" s="11"/>
      <c r="U152" s="13"/>
      <c r="V152" s="17"/>
      <c r="W152" s="17">
        <v>2</v>
      </c>
      <c r="X152" s="11"/>
      <c r="Y152" s="12"/>
      <c r="Z152" s="12"/>
      <c r="AA152" s="12"/>
      <c r="AB152" s="13">
        <v>1</v>
      </c>
      <c r="AC152" s="17"/>
      <c r="AD152" s="17">
        <v>1</v>
      </c>
      <c r="AE152" s="12">
        <v>1</v>
      </c>
      <c r="AF152" s="12">
        <v>2</v>
      </c>
      <c r="AG152" s="17">
        <v>1</v>
      </c>
      <c r="AH152" s="17"/>
      <c r="AI152" s="12">
        <v>5</v>
      </c>
      <c r="AJ152" s="12">
        <v>5</v>
      </c>
      <c r="AK152" s="13">
        <v>5</v>
      </c>
    </row>
    <row r="153" spans="1:37">
      <c r="A153" s="3" t="s">
        <v>124</v>
      </c>
      <c r="B153" s="17"/>
      <c r="C153" s="17"/>
      <c r="D153" s="11"/>
      <c r="E153" s="11"/>
      <c r="F153" s="32">
        <v>5</v>
      </c>
      <c r="G153" s="32">
        <v>1</v>
      </c>
      <c r="H153" s="32">
        <v>2</v>
      </c>
      <c r="I153" s="32">
        <v>1</v>
      </c>
      <c r="J153" s="32"/>
      <c r="K153" s="12">
        <v>1</v>
      </c>
      <c r="L153" s="12">
        <v>5</v>
      </c>
      <c r="M153" s="12">
        <v>5</v>
      </c>
      <c r="N153" s="12"/>
      <c r="O153" s="11">
        <v>3</v>
      </c>
      <c r="P153" s="12">
        <v>3</v>
      </c>
      <c r="Q153" s="13">
        <v>3</v>
      </c>
      <c r="R153" s="12">
        <v>1</v>
      </c>
      <c r="S153" s="12">
        <v>1</v>
      </c>
      <c r="T153" s="11">
        <v>3</v>
      </c>
      <c r="U153" s="13">
        <v>1</v>
      </c>
      <c r="V153" s="17"/>
      <c r="W153" s="17">
        <v>1</v>
      </c>
      <c r="X153" s="11"/>
      <c r="Y153" s="12">
        <v>1</v>
      </c>
      <c r="Z153" s="12">
        <v>1</v>
      </c>
      <c r="AA153" s="12">
        <v>1</v>
      </c>
      <c r="AB153" s="13"/>
      <c r="AC153" s="17"/>
      <c r="AD153" s="17"/>
      <c r="AE153" s="12">
        <v>1</v>
      </c>
      <c r="AF153" s="12">
        <v>5</v>
      </c>
      <c r="AG153" s="17">
        <v>1</v>
      </c>
      <c r="AH153" s="17"/>
      <c r="AI153" s="12">
        <v>5</v>
      </c>
      <c r="AJ153" s="12">
        <v>5</v>
      </c>
      <c r="AK153" s="13">
        <v>5</v>
      </c>
    </row>
    <row r="154" spans="1:37">
      <c r="A154" s="3" t="s">
        <v>125</v>
      </c>
      <c r="B154" s="17"/>
      <c r="C154" s="17"/>
      <c r="D154" s="11"/>
      <c r="E154" s="11"/>
      <c r="F154" s="32">
        <v>5</v>
      </c>
      <c r="G154" s="32">
        <v>1</v>
      </c>
      <c r="H154" s="32">
        <v>4</v>
      </c>
      <c r="I154" s="32">
        <v>4</v>
      </c>
      <c r="J154" s="32"/>
      <c r="K154" s="12">
        <v>1</v>
      </c>
      <c r="L154" s="12">
        <v>3</v>
      </c>
      <c r="M154" s="12">
        <v>3</v>
      </c>
      <c r="N154" s="12"/>
      <c r="O154" s="11">
        <v>3</v>
      </c>
      <c r="P154" s="12">
        <v>3</v>
      </c>
      <c r="Q154" s="13">
        <v>3</v>
      </c>
      <c r="R154" s="12">
        <v>1</v>
      </c>
      <c r="S154" s="12">
        <v>1</v>
      </c>
      <c r="T154" s="11">
        <v>4</v>
      </c>
      <c r="U154" s="13">
        <v>1</v>
      </c>
      <c r="V154" s="17"/>
      <c r="W154" s="17">
        <v>2</v>
      </c>
      <c r="X154" s="11">
        <v>1</v>
      </c>
      <c r="Y154" s="12">
        <v>1</v>
      </c>
      <c r="Z154" s="12">
        <v>1</v>
      </c>
      <c r="AA154" s="12">
        <v>1</v>
      </c>
      <c r="AB154" s="13">
        <v>1</v>
      </c>
      <c r="AC154" s="17"/>
      <c r="AD154" s="17"/>
      <c r="AE154" s="12">
        <v>1</v>
      </c>
      <c r="AF154" s="12">
        <v>1</v>
      </c>
      <c r="AG154" s="17">
        <v>5</v>
      </c>
      <c r="AH154" s="17"/>
      <c r="AI154" s="12">
        <v>3</v>
      </c>
      <c r="AJ154" s="12">
        <v>3</v>
      </c>
      <c r="AK154" s="13">
        <v>3</v>
      </c>
    </row>
    <row r="155" spans="1:37">
      <c r="A155" s="3" t="s">
        <v>126</v>
      </c>
      <c r="B155" s="17">
        <v>1</v>
      </c>
      <c r="C155" s="17">
        <v>1</v>
      </c>
      <c r="D155" s="11"/>
      <c r="E155" s="11"/>
      <c r="F155" s="32">
        <v>3</v>
      </c>
      <c r="G155" s="32">
        <v>3</v>
      </c>
      <c r="H155" s="32">
        <v>3</v>
      </c>
      <c r="I155" s="32">
        <v>3</v>
      </c>
      <c r="J155" s="32">
        <v>3</v>
      </c>
      <c r="K155" s="12">
        <v>3</v>
      </c>
      <c r="L155" s="12">
        <v>4</v>
      </c>
      <c r="M155" s="12">
        <v>4</v>
      </c>
      <c r="N155" s="12">
        <v>1</v>
      </c>
      <c r="O155" s="11">
        <v>2</v>
      </c>
      <c r="P155" s="12">
        <v>2</v>
      </c>
      <c r="Q155" s="13">
        <v>2</v>
      </c>
      <c r="R155" s="12">
        <v>1</v>
      </c>
      <c r="S155" s="12">
        <v>1</v>
      </c>
      <c r="T155" s="11">
        <v>5</v>
      </c>
      <c r="U155" s="13">
        <v>1</v>
      </c>
      <c r="V155" s="17"/>
      <c r="W155" s="17">
        <v>3</v>
      </c>
      <c r="X155" s="11">
        <v>2</v>
      </c>
      <c r="Y155" s="12">
        <v>2</v>
      </c>
      <c r="Z155" s="12">
        <v>3</v>
      </c>
      <c r="AA155" s="12">
        <v>3</v>
      </c>
      <c r="AB155" s="13">
        <v>4</v>
      </c>
      <c r="AC155" s="17"/>
      <c r="AD155" s="17"/>
      <c r="AE155" s="12">
        <v>1</v>
      </c>
      <c r="AF155" s="12">
        <v>1</v>
      </c>
      <c r="AG155" s="17">
        <v>1</v>
      </c>
      <c r="AH155" s="17"/>
      <c r="AI155" s="12">
        <v>3</v>
      </c>
      <c r="AJ155" s="12">
        <v>3</v>
      </c>
      <c r="AK155" s="13">
        <v>3</v>
      </c>
    </row>
    <row r="156" spans="1:37">
      <c r="A156" s="3" t="s">
        <v>127</v>
      </c>
      <c r="B156" s="17"/>
      <c r="C156" s="17"/>
      <c r="D156" s="11"/>
      <c r="E156" s="11"/>
      <c r="F156" s="32">
        <v>2</v>
      </c>
      <c r="G156" s="32">
        <v>1</v>
      </c>
      <c r="H156" s="32">
        <v>3</v>
      </c>
      <c r="I156" s="32">
        <v>2</v>
      </c>
      <c r="J156" s="32"/>
      <c r="K156" s="12">
        <v>1</v>
      </c>
      <c r="L156" s="12">
        <v>1</v>
      </c>
      <c r="M156" s="12">
        <v>1</v>
      </c>
      <c r="N156" s="12">
        <v>3</v>
      </c>
      <c r="O156" s="11">
        <v>1</v>
      </c>
      <c r="P156" s="12">
        <v>1</v>
      </c>
      <c r="Q156" s="13">
        <v>1</v>
      </c>
      <c r="R156" s="12">
        <v>1</v>
      </c>
      <c r="S156" s="12">
        <v>1</v>
      </c>
      <c r="T156" s="11"/>
      <c r="U156" s="13">
        <v>1</v>
      </c>
      <c r="V156" s="17"/>
      <c r="W156" s="17">
        <v>2</v>
      </c>
      <c r="X156" s="11">
        <v>1</v>
      </c>
      <c r="Y156" s="12">
        <v>1</v>
      </c>
      <c r="Z156" s="12">
        <v>2</v>
      </c>
      <c r="AA156" s="12">
        <v>2</v>
      </c>
      <c r="AB156" s="13">
        <v>2</v>
      </c>
      <c r="AC156" s="17"/>
      <c r="AD156" s="17"/>
      <c r="AE156" s="12">
        <v>1</v>
      </c>
      <c r="AF156" s="12">
        <v>1</v>
      </c>
      <c r="AG156" s="17">
        <v>2</v>
      </c>
      <c r="AH156" s="17"/>
      <c r="AI156" s="12">
        <v>2</v>
      </c>
      <c r="AJ156" s="12">
        <v>2</v>
      </c>
      <c r="AK156" s="13">
        <v>2</v>
      </c>
    </row>
    <row r="157" spans="1:37">
      <c r="A157" s="3" t="s">
        <v>128</v>
      </c>
      <c r="B157" s="17"/>
      <c r="C157" s="17"/>
      <c r="D157" s="11"/>
      <c r="E157" s="11">
        <v>1</v>
      </c>
      <c r="F157" s="32">
        <v>2</v>
      </c>
      <c r="G157" s="32">
        <v>2</v>
      </c>
      <c r="H157" s="32">
        <v>2</v>
      </c>
      <c r="I157" s="32">
        <v>2</v>
      </c>
      <c r="J157" s="32"/>
      <c r="K157" s="12">
        <v>2</v>
      </c>
      <c r="L157" s="12">
        <v>3</v>
      </c>
      <c r="M157" s="12">
        <v>3</v>
      </c>
      <c r="N157" s="12">
        <v>3</v>
      </c>
      <c r="O157" s="11">
        <v>1</v>
      </c>
      <c r="P157" s="12">
        <v>1</v>
      </c>
      <c r="Q157" s="13">
        <v>1</v>
      </c>
      <c r="R157" s="12">
        <v>1</v>
      </c>
      <c r="S157" s="12">
        <v>1</v>
      </c>
      <c r="T157" s="11"/>
      <c r="U157" s="13"/>
      <c r="V157" s="17"/>
      <c r="W157" s="17">
        <v>1</v>
      </c>
      <c r="X157" s="11">
        <v>4</v>
      </c>
      <c r="Y157" s="12">
        <v>2</v>
      </c>
      <c r="Z157" s="12">
        <v>1</v>
      </c>
      <c r="AA157" s="12">
        <v>1</v>
      </c>
      <c r="AB157" s="13">
        <v>4</v>
      </c>
      <c r="AC157" s="17"/>
      <c r="AD157" s="17"/>
      <c r="AE157" s="12">
        <v>3</v>
      </c>
      <c r="AF157" s="12">
        <v>3</v>
      </c>
      <c r="AG157" s="17">
        <v>1</v>
      </c>
      <c r="AH157" s="17"/>
      <c r="AI157" s="12">
        <v>4</v>
      </c>
      <c r="AJ157" s="12">
        <v>4</v>
      </c>
      <c r="AK157" s="13">
        <v>4</v>
      </c>
    </row>
    <row r="158" spans="1:37">
      <c r="A158" s="3" t="s">
        <v>129</v>
      </c>
      <c r="B158" s="17">
        <v>1</v>
      </c>
      <c r="C158" s="17">
        <v>1</v>
      </c>
      <c r="D158" s="11"/>
      <c r="E158" s="11"/>
      <c r="F158" s="32">
        <v>1</v>
      </c>
      <c r="G158" s="32">
        <v>2</v>
      </c>
      <c r="H158" s="32">
        <v>2</v>
      </c>
      <c r="I158" s="32">
        <v>4</v>
      </c>
      <c r="J158" s="32"/>
      <c r="K158" s="12">
        <v>2</v>
      </c>
      <c r="L158" s="12">
        <v>2</v>
      </c>
      <c r="M158" s="12">
        <v>2</v>
      </c>
      <c r="N158" s="12"/>
      <c r="O158" s="11">
        <v>3</v>
      </c>
      <c r="P158" s="12">
        <v>3</v>
      </c>
      <c r="Q158" s="13">
        <v>3</v>
      </c>
      <c r="R158" s="12">
        <v>2</v>
      </c>
      <c r="S158" s="12">
        <v>2</v>
      </c>
      <c r="T158" s="11"/>
      <c r="U158" s="13"/>
      <c r="V158" s="17"/>
      <c r="W158" s="17">
        <v>2</v>
      </c>
      <c r="X158" s="11"/>
      <c r="Y158" s="12">
        <v>3</v>
      </c>
      <c r="Z158" s="12">
        <v>3</v>
      </c>
      <c r="AA158" s="12">
        <v>3</v>
      </c>
      <c r="AB158" s="13"/>
      <c r="AC158" s="17"/>
      <c r="AD158" s="17">
        <v>1</v>
      </c>
      <c r="AE158" s="12">
        <v>1</v>
      </c>
      <c r="AF158" s="12">
        <v>1</v>
      </c>
      <c r="AG158" s="17">
        <v>3</v>
      </c>
      <c r="AH158" s="17"/>
      <c r="AI158" s="12">
        <v>4</v>
      </c>
      <c r="AJ158" s="12">
        <v>4</v>
      </c>
      <c r="AK158" s="13">
        <v>4</v>
      </c>
    </row>
    <row r="159" spans="1:37">
      <c r="A159" s="3" t="s">
        <v>130</v>
      </c>
      <c r="B159" s="17">
        <v>1</v>
      </c>
      <c r="C159" s="17">
        <v>1</v>
      </c>
      <c r="D159" s="11"/>
      <c r="E159" s="11"/>
      <c r="F159" s="32">
        <v>3</v>
      </c>
      <c r="G159" s="32">
        <v>2</v>
      </c>
      <c r="H159" s="32">
        <v>2</v>
      </c>
      <c r="I159" s="32">
        <v>2</v>
      </c>
      <c r="J159" s="32">
        <v>3</v>
      </c>
      <c r="K159" s="12">
        <v>2</v>
      </c>
      <c r="L159" s="12">
        <v>3</v>
      </c>
      <c r="M159" s="12">
        <v>2</v>
      </c>
      <c r="N159" s="12">
        <v>1</v>
      </c>
      <c r="O159" s="11">
        <v>1</v>
      </c>
      <c r="P159" s="12">
        <v>1</v>
      </c>
      <c r="Q159" s="13">
        <v>1</v>
      </c>
      <c r="R159" s="12">
        <v>2</v>
      </c>
      <c r="S159" s="12">
        <v>2</v>
      </c>
      <c r="T159" s="11"/>
      <c r="U159" s="13"/>
      <c r="V159" s="17"/>
      <c r="W159" s="17">
        <v>2</v>
      </c>
      <c r="X159" s="11">
        <v>2</v>
      </c>
      <c r="Y159" s="12">
        <v>2</v>
      </c>
      <c r="Z159" s="12">
        <v>2</v>
      </c>
      <c r="AA159" s="12">
        <v>2</v>
      </c>
      <c r="AB159" s="13">
        <v>2</v>
      </c>
      <c r="AC159" s="17"/>
      <c r="AD159" s="17"/>
      <c r="AE159" s="12">
        <v>1</v>
      </c>
      <c r="AF159" s="12">
        <v>1</v>
      </c>
      <c r="AG159" s="17">
        <v>2</v>
      </c>
      <c r="AH159" s="17">
        <v>1</v>
      </c>
      <c r="AI159" s="12">
        <v>4</v>
      </c>
      <c r="AJ159" s="12">
        <v>4</v>
      </c>
      <c r="AK159" s="13">
        <v>4</v>
      </c>
    </row>
    <row r="160" spans="1:37">
      <c r="A160" s="3" t="s">
        <v>69</v>
      </c>
      <c r="B160" s="17"/>
      <c r="C160" s="17"/>
      <c r="D160" s="11"/>
      <c r="E160" s="11"/>
      <c r="F160" s="32"/>
      <c r="G160" s="32"/>
      <c r="H160" s="32"/>
      <c r="I160" s="32"/>
      <c r="J160" s="32"/>
      <c r="K160" s="12"/>
      <c r="L160" s="12"/>
      <c r="M160" s="12"/>
      <c r="N160" s="12"/>
      <c r="O160" s="11"/>
      <c r="P160" s="12"/>
      <c r="Q160" s="13"/>
      <c r="R160" s="12"/>
      <c r="S160" s="12"/>
      <c r="T160" s="11"/>
      <c r="U160" s="13"/>
      <c r="V160" s="17"/>
      <c r="W160" s="17"/>
      <c r="X160" s="11"/>
      <c r="Y160" s="12"/>
      <c r="Z160" s="12"/>
      <c r="AA160" s="12"/>
      <c r="AB160" s="13"/>
      <c r="AC160" s="17"/>
      <c r="AD160" s="17"/>
      <c r="AE160" s="12"/>
      <c r="AF160" s="12"/>
      <c r="AG160" s="17"/>
      <c r="AH160" s="17">
        <v>1</v>
      </c>
      <c r="AI160" s="12"/>
      <c r="AJ160" s="12"/>
      <c r="AK160" s="13"/>
    </row>
    <row r="161" spans="1:37">
      <c r="A161" s="4" t="s">
        <v>131</v>
      </c>
      <c r="B161" s="17"/>
      <c r="C161" s="17"/>
      <c r="D161" s="11"/>
      <c r="E161" s="11"/>
      <c r="F161" s="32"/>
      <c r="G161" s="32"/>
      <c r="H161" s="32"/>
      <c r="I161" s="32"/>
      <c r="J161" s="32"/>
      <c r="K161" s="12"/>
      <c r="L161" s="12"/>
      <c r="M161" s="12"/>
      <c r="N161" s="12"/>
      <c r="O161" s="11"/>
      <c r="P161" s="12"/>
      <c r="Q161" s="13"/>
      <c r="R161" s="12"/>
      <c r="S161" s="12"/>
      <c r="T161" s="11"/>
      <c r="U161" s="13"/>
      <c r="V161" s="17"/>
      <c r="W161" s="17"/>
      <c r="X161" s="11"/>
      <c r="Y161" s="12"/>
      <c r="Z161" s="12"/>
      <c r="AA161" s="12"/>
      <c r="AB161" s="13"/>
      <c r="AC161" s="17"/>
      <c r="AD161" s="17"/>
      <c r="AE161" s="12"/>
      <c r="AF161" s="12"/>
      <c r="AG161" s="17"/>
      <c r="AH161" s="17"/>
      <c r="AI161" s="12"/>
      <c r="AJ161" s="12"/>
      <c r="AK161" s="13"/>
    </row>
    <row r="162" spans="1:37">
      <c r="A162" s="3" t="s">
        <v>132</v>
      </c>
      <c r="B162" s="17"/>
      <c r="C162" s="17"/>
      <c r="D162" s="11"/>
      <c r="E162" s="11"/>
      <c r="F162" s="32"/>
      <c r="G162" s="32"/>
      <c r="H162" s="32"/>
      <c r="I162" s="32"/>
      <c r="J162" s="32"/>
      <c r="K162" s="12"/>
      <c r="L162" s="12"/>
      <c r="M162" s="12"/>
      <c r="N162" s="12"/>
      <c r="O162" s="11"/>
      <c r="P162" s="12"/>
      <c r="Q162" s="13"/>
      <c r="R162" s="12"/>
      <c r="S162" s="12"/>
      <c r="T162" s="11"/>
      <c r="U162" s="13"/>
      <c r="V162" s="17"/>
      <c r="W162" s="17"/>
      <c r="X162" s="11"/>
      <c r="Y162" s="12"/>
      <c r="Z162" s="12"/>
      <c r="AA162" s="12"/>
      <c r="AB162" s="13"/>
      <c r="AC162" s="17"/>
      <c r="AD162" s="17"/>
      <c r="AE162" s="12"/>
      <c r="AF162" s="12"/>
      <c r="AG162" s="17"/>
      <c r="AH162" s="17"/>
      <c r="AI162" s="12"/>
      <c r="AJ162" s="12"/>
      <c r="AK162" s="13"/>
    </row>
    <row r="163" spans="1:37">
      <c r="A163" s="5" t="s">
        <v>96</v>
      </c>
      <c r="B163" s="17">
        <v>1</v>
      </c>
      <c r="C163" s="17">
        <v>1</v>
      </c>
      <c r="D163" s="11"/>
      <c r="E163" s="11">
        <v>1</v>
      </c>
      <c r="F163" s="32">
        <v>1</v>
      </c>
      <c r="G163" s="32">
        <v>1</v>
      </c>
      <c r="H163" s="32">
        <v>1</v>
      </c>
      <c r="I163" s="32">
        <v>1</v>
      </c>
      <c r="J163" s="32">
        <v>1</v>
      </c>
      <c r="K163" s="12">
        <v>1</v>
      </c>
      <c r="L163" s="12">
        <v>1</v>
      </c>
      <c r="M163" s="12">
        <v>1</v>
      </c>
      <c r="N163" s="12"/>
      <c r="O163" s="11">
        <v>1</v>
      </c>
      <c r="P163" s="12">
        <v>1</v>
      </c>
      <c r="Q163" s="13">
        <v>1</v>
      </c>
      <c r="R163" s="12">
        <v>1</v>
      </c>
      <c r="S163" s="12">
        <v>1</v>
      </c>
      <c r="T163" s="11">
        <v>1</v>
      </c>
      <c r="U163" s="13">
        <v>1</v>
      </c>
      <c r="V163" s="17">
        <v>1</v>
      </c>
      <c r="W163" s="17">
        <v>1</v>
      </c>
      <c r="X163" s="11">
        <v>1</v>
      </c>
      <c r="Y163" s="12">
        <v>1</v>
      </c>
      <c r="Z163" s="12">
        <v>1</v>
      </c>
      <c r="AA163" s="12">
        <v>1</v>
      </c>
      <c r="AB163" s="13">
        <v>1</v>
      </c>
      <c r="AC163" s="17"/>
      <c r="AD163" s="17">
        <v>1</v>
      </c>
      <c r="AE163" s="12">
        <v>1</v>
      </c>
      <c r="AF163" s="12">
        <v>1</v>
      </c>
      <c r="AG163" s="17">
        <v>1</v>
      </c>
      <c r="AH163" s="17">
        <v>1</v>
      </c>
      <c r="AI163" s="12">
        <v>1</v>
      </c>
      <c r="AJ163" s="12">
        <v>1</v>
      </c>
      <c r="AK163" s="13">
        <v>1</v>
      </c>
    </row>
    <row r="164" spans="1:37">
      <c r="A164" s="5" t="s">
        <v>97</v>
      </c>
      <c r="B164" s="17"/>
      <c r="C164" s="17"/>
      <c r="D164" s="11"/>
      <c r="E164" s="11"/>
      <c r="F164" s="32"/>
      <c r="G164" s="32"/>
      <c r="H164" s="32"/>
      <c r="I164" s="32"/>
      <c r="J164" s="32"/>
      <c r="K164" s="12"/>
      <c r="L164" s="12"/>
      <c r="M164" s="12"/>
      <c r="N164" s="12">
        <v>1</v>
      </c>
      <c r="O164" s="11"/>
      <c r="P164" s="12"/>
      <c r="Q164" s="13"/>
      <c r="R164" s="12"/>
      <c r="S164" s="12"/>
      <c r="T164" s="11"/>
      <c r="U164" s="13"/>
      <c r="V164" s="17"/>
      <c r="W164" s="17"/>
      <c r="X164" s="11"/>
      <c r="Y164" s="12"/>
      <c r="Z164" s="12"/>
      <c r="AA164" s="12"/>
      <c r="AB164" s="13"/>
      <c r="AC164" s="17"/>
      <c r="AD164" s="17"/>
      <c r="AE164" s="12"/>
      <c r="AF164" s="12"/>
      <c r="AG164" s="17"/>
      <c r="AH164" s="17"/>
      <c r="AI164" s="12"/>
      <c r="AJ164" s="12"/>
      <c r="AK164" s="13"/>
    </row>
    <row r="165" spans="1:37">
      <c r="A165" s="6" t="s">
        <v>133</v>
      </c>
      <c r="B165" s="17"/>
      <c r="C165" s="17"/>
      <c r="D165" s="11"/>
      <c r="E165" s="11"/>
      <c r="F165" s="32"/>
      <c r="G165" s="32"/>
      <c r="H165" s="32"/>
      <c r="I165" s="32"/>
      <c r="J165" s="32"/>
      <c r="K165" s="12"/>
      <c r="L165" s="12"/>
      <c r="M165" s="12"/>
      <c r="N165" s="12"/>
      <c r="O165" s="11"/>
      <c r="P165" s="12"/>
      <c r="Q165" s="13"/>
      <c r="R165" s="12"/>
      <c r="S165" s="12"/>
      <c r="T165" s="11"/>
      <c r="U165" s="13"/>
      <c r="V165" s="17"/>
      <c r="W165" s="17"/>
      <c r="X165" s="11"/>
      <c r="Y165" s="12"/>
      <c r="Z165" s="12"/>
      <c r="AA165" s="12"/>
      <c r="AB165" s="13"/>
      <c r="AC165" s="17"/>
      <c r="AD165" s="17"/>
      <c r="AE165" s="12"/>
      <c r="AF165" s="12"/>
      <c r="AG165" s="17"/>
      <c r="AH165" s="17"/>
      <c r="AI165" s="12"/>
      <c r="AJ165" s="12"/>
      <c r="AK165" s="13"/>
    </row>
    <row r="166" spans="1:37">
      <c r="A166" s="5" t="s">
        <v>96</v>
      </c>
      <c r="B166" s="17">
        <v>1</v>
      </c>
      <c r="C166" s="17">
        <v>1</v>
      </c>
      <c r="D166" s="11"/>
      <c r="E166" s="11"/>
      <c r="F166" s="32">
        <v>1</v>
      </c>
      <c r="G166" s="32">
        <v>1</v>
      </c>
      <c r="H166" s="32">
        <v>1</v>
      </c>
      <c r="I166" s="32">
        <v>1</v>
      </c>
      <c r="J166" s="32"/>
      <c r="K166" s="12">
        <v>1</v>
      </c>
      <c r="L166" s="12">
        <v>1</v>
      </c>
      <c r="M166" s="12">
        <v>1</v>
      </c>
      <c r="N166" s="12"/>
      <c r="O166" s="11"/>
      <c r="P166" s="12"/>
      <c r="Q166" s="13"/>
      <c r="R166" s="12">
        <v>1</v>
      </c>
      <c r="S166" s="12">
        <v>1</v>
      </c>
      <c r="T166" s="11">
        <v>1</v>
      </c>
      <c r="U166" s="13">
        <v>1</v>
      </c>
      <c r="V166" s="17">
        <v>1</v>
      </c>
      <c r="W166" s="17">
        <v>1</v>
      </c>
      <c r="X166" s="11"/>
      <c r="Y166" s="12"/>
      <c r="Z166" s="12"/>
      <c r="AA166" s="12"/>
      <c r="AB166" s="13"/>
      <c r="AC166" s="17"/>
      <c r="AD166" s="17"/>
      <c r="AE166" s="12"/>
      <c r="AF166" s="12"/>
      <c r="AG166" s="17">
        <v>1</v>
      </c>
      <c r="AH166" s="17">
        <v>1</v>
      </c>
      <c r="AI166" s="12"/>
      <c r="AJ166" s="12"/>
      <c r="AK166" s="13">
        <v>1</v>
      </c>
    </row>
    <row r="167" spans="1:37">
      <c r="A167" s="5" t="s">
        <v>97</v>
      </c>
      <c r="B167" s="17"/>
      <c r="C167" s="17"/>
      <c r="D167" s="11"/>
      <c r="E167" s="11"/>
      <c r="F167" s="32"/>
      <c r="G167" s="32"/>
      <c r="H167" s="32"/>
      <c r="I167" s="32"/>
      <c r="J167" s="32"/>
      <c r="K167" s="12"/>
      <c r="L167" s="12"/>
      <c r="M167" s="12"/>
      <c r="N167" s="12">
        <v>1</v>
      </c>
      <c r="O167" s="11">
        <v>1</v>
      </c>
      <c r="P167" s="12">
        <v>1</v>
      </c>
      <c r="Q167" s="13">
        <v>1</v>
      </c>
      <c r="R167" s="12"/>
      <c r="S167" s="12"/>
      <c r="T167" s="11"/>
      <c r="U167" s="13"/>
      <c r="V167" s="17"/>
      <c r="W167" s="17"/>
      <c r="X167" s="11">
        <v>1</v>
      </c>
      <c r="Y167" s="12">
        <v>1</v>
      </c>
      <c r="Z167" s="12">
        <v>1</v>
      </c>
      <c r="AA167" s="12">
        <v>1</v>
      </c>
      <c r="AB167" s="13">
        <v>1</v>
      </c>
      <c r="AC167" s="17"/>
      <c r="AD167" s="17">
        <v>1</v>
      </c>
      <c r="AE167" s="12"/>
      <c r="AF167" s="12"/>
      <c r="AG167" s="17"/>
      <c r="AH167" s="17"/>
      <c r="AI167" s="12"/>
      <c r="AJ167" s="12"/>
      <c r="AK167" s="13"/>
    </row>
    <row r="168" spans="1:37">
      <c r="A168" s="6" t="s">
        <v>134</v>
      </c>
      <c r="B168" s="17"/>
      <c r="C168" s="17"/>
      <c r="D168" s="11"/>
      <c r="E168" s="11"/>
      <c r="F168" s="32"/>
      <c r="G168" s="32"/>
      <c r="H168" s="32"/>
      <c r="I168" s="32"/>
      <c r="J168" s="32"/>
      <c r="K168" s="12"/>
      <c r="L168" s="12"/>
      <c r="M168" s="12"/>
      <c r="N168" s="12"/>
      <c r="O168" s="11"/>
      <c r="P168" s="12"/>
      <c r="Q168" s="13"/>
      <c r="R168" s="12"/>
      <c r="S168" s="12"/>
      <c r="T168" s="11"/>
      <c r="U168" s="13"/>
      <c r="V168" s="17"/>
      <c r="W168" s="17"/>
      <c r="X168" s="11"/>
      <c r="Y168" s="12"/>
      <c r="Z168" s="12"/>
      <c r="AA168" s="12"/>
      <c r="AB168" s="13"/>
      <c r="AC168" s="17"/>
      <c r="AD168" s="17"/>
      <c r="AE168" s="12"/>
      <c r="AF168" s="12"/>
      <c r="AG168" s="17"/>
      <c r="AH168" s="17"/>
      <c r="AI168" s="12"/>
      <c r="AJ168" s="12"/>
      <c r="AK168" s="13"/>
    </row>
    <row r="169" spans="1:37">
      <c r="A169" s="5" t="s">
        <v>96</v>
      </c>
      <c r="B169" s="17"/>
      <c r="C169" s="17"/>
      <c r="D169" s="11"/>
      <c r="E169" s="11">
        <v>1</v>
      </c>
      <c r="F169" s="32">
        <v>1</v>
      </c>
      <c r="G169" s="32">
        <v>1</v>
      </c>
      <c r="H169" s="32">
        <v>1</v>
      </c>
      <c r="I169" s="32">
        <v>1</v>
      </c>
      <c r="J169" s="32"/>
      <c r="K169" s="12">
        <v>1</v>
      </c>
      <c r="L169" s="12">
        <v>1</v>
      </c>
      <c r="M169" s="12">
        <v>1</v>
      </c>
      <c r="N169" s="12"/>
      <c r="O169" s="11">
        <v>1</v>
      </c>
      <c r="P169" s="12">
        <v>1</v>
      </c>
      <c r="Q169" s="13">
        <v>1</v>
      </c>
      <c r="R169" s="12">
        <v>1</v>
      </c>
      <c r="S169" s="12">
        <v>1</v>
      </c>
      <c r="T169" s="11">
        <v>1</v>
      </c>
      <c r="U169" s="13">
        <v>1</v>
      </c>
      <c r="V169" s="17">
        <v>1</v>
      </c>
      <c r="W169" s="17"/>
      <c r="X169" s="11">
        <v>1</v>
      </c>
      <c r="Y169" s="12">
        <v>1</v>
      </c>
      <c r="Z169" s="12">
        <v>1</v>
      </c>
      <c r="AA169" s="12">
        <v>1</v>
      </c>
      <c r="AB169" s="13">
        <v>1</v>
      </c>
      <c r="AC169" s="17"/>
      <c r="AD169" s="17"/>
      <c r="AE169" s="12">
        <v>1</v>
      </c>
      <c r="AF169" s="12">
        <v>1</v>
      </c>
      <c r="AG169" s="17">
        <v>1</v>
      </c>
      <c r="AH169" s="17"/>
      <c r="AI169" s="12">
        <v>1</v>
      </c>
      <c r="AJ169" s="12">
        <v>1</v>
      </c>
      <c r="AK169" s="13">
        <v>1</v>
      </c>
    </row>
    <row r="170" spans="1:37">
      <c r="A170" s="5" t="s">
        <v>97</v>
      </c>
      <c r="B170" s="17">
        <v>1</v>
      </c>
      <c r="C170" s="17">
        <v>1</v>
      </c>
      <c r="D170" s="11"/>
      <c r="E170" s="11"/>
      <c r="F170" s="32"/>
      <c r="G170" s="32"/>
      <c r="H170" s="32"/>
      <c r="I170" s="32"/>
      <c r="J170" s="32"/>
      <c r="K170" s="12"/>
      <c r="L170" s="12"/>
      <c r="M170" s="12"/>
      <c r="N170" s="12">
        <v>1</v>
      </c>
      <c r="O170" s="11"/>
      <c r="P170" s="12"/>
      <c r="Q170" s="13"/>
      <c r="R170" s="12"/>
      <c r="S170" s="12"/>
      <c r="T170" s="11"/>
      <c r="U170" s="13"/>
      <c r="V170" s="17"/>
      <c r="W170" s="17">
        <v>1</v>
      </c>
      <c r="X170" s="11"/>
      <c r="Y170" s="12"/>
      <c r="Z170" s="12"/>
      <c r="AA170" s="12"/>
      <c r="AB170" s="13"/>
      <c r="AC170" s="17"/>
      <c r="AD170" s="17">
        <v>1</v>
      </c>
      <c r="AE170" s="12"/>
      <c r="AF170" s="12"/>
      <c r="AG170" s="17"/>
      <c r="AH170" s="17">
        <v>1</v>
      </c>
      <c r="AI170" s="12"/>
      <c r="AJ170" s="12"/>
      <c r="AK170" s="13"/>
    </row>
    <row r="171" spans="1:37">
      <c r="A171" s="9" t="s">
        <v>135</v>
      </c>
      <c r="B171" s="17"/>
      <c r="C171" s="17"/>
      <c r="D171" s="11"/>
      <c r="E171" s="11"/>
      <c r="F171" s="32"/>
      <c r="G171" s="32"/>
      <c r="H171" s="32"/>
      <c r="I171" s="32"/>
      <c r="J171" s="32"/>
      <c r="K171" s="12"/>
      <c r="L171" s="12"/>
      <c r="M171" s="12"/>
      <c r="N171" s="12"/>
      <c r="O171" s="11"/>
      <c r="P171" s="12"/>
      <c r="Q171" s="13"/>
      <c r="R171" s="12"/>
      <c r="S171" s="12"/>
      <c r="T171" s="11"/>
      <c r="U171" s="13"/>
      <c r="V171" s="17"/>
      <c r="W171" s="17"/>
      <c r="X171" s="11"/>
      <c r="Y171" s="12"/>
      <c r="Z171" s="12"/>
      <c r="AA171" s="12"/>
      <c r="AB171" s="13"/>
      <c r="AC171" s="17"/>
      <c r="AD171" s="17"/>
      <c r="AE171" s="12"/>
      <c r="AF171" s="12"/>
      <c r="AG171" s="17"/>
      <c r="AH171" s="17"/>
      <c r="AI171" s="12"/>
      <c r="AJ171" s="12"/>
      <c r="AK171" s="13"/>
    </row>
    <row r="172" spans="1:37">
      <c r="A172" s="8" t="s">
        <v>136</v>
      </c>
      <c r="B172" s="17"/>
      <c r="C172" s="17"/>
      <c r="D172" s="11"/>
      <c r="E172" s="11"/>
      <c r="F172" s="32"/>
      <c r="G172" s="32"/>
      <c r="H172" s="32"/>
      <c r="I172" s="32"/>
      <c r="J172" s="32"/>
      <c r="K172" s="12"/>
      <c r="L172" s="12"/>
      <c r="M172" s="12"/>
      <c r="N172" s="12"/>
      <c r="O172" s="11"/>
      <c r="P172" s="12"/>
      <c r="Q172" s="13"/>
      <c r="R172" s="12"/>
      <c r="S172" s="12"/>
      <c r="T172" s="11"/>
      <c r="U172" s="13"/>
      <c r="V172" s="17"/>
      <c r="W172" s="17"/>
      <c r="X172" s="11"/>
      <c r="Y172" s="12"/>
      <c r="Z172" s="12"/>
      <c r="AA172" s="12"/>
      <c r="AB172" s="13"/>
      <c r="AC172" s="17"/>
      <c r="AD172" s="17"/>
      <c r="AE172" s="12"/>
      <c r="AF172" s="12"/>
      <c r="AG172" s="17"/>
      <c r="AH172" s="17"/>
      <c r="AI172" s="12"/>
      <c r="AJ172" s="12"/>
      <c r="AK172" s="13"/>
    </row>
    <row r="173" spans="1:37">
      <c r="A173" s="5" t="s">
        <v>96</v>
      </c>
      <c r="B173" s="17">
        <v>1</v>
      </c>
      <c r="C173" s="17">
        <v>1</v>
      </c>
      <c r="D173" s="11"/>
      <c r="E173" s="11">
        <v>1</v>
      </c>
      <c r="F173" s="32">
        <v>1</v>
      </c>
      <c r="G173" s="32">
        <v>1</v>
      </c>
      <c r="H173" s="32">
        <v>1</v>
      </c>
      <c r="I173" s="32">
        <v>1</v>
      </c>
      <c r="J173" s="32">
        <v>1</v>
      </c>
      <c r="K173" s="12">
        <v>1</v>
      </c>
      <c r="L173" s="12">
        <v>1</v>
      </c>
      <c r="M173" s="12">
        <v>1</v>
      </c>
      <c r="N173" s="12">
        <v>1</v>
      </c>
      <c r="O173" s="11">
        <v>1</v>
      </c>
      <c r="P173" s="12">
        <v>1</v>
      </c>
      <c r="Q173" s="13">
        <v>1</v>
      </c>
      <c r="R173" s="12">
        <v>1</v>
      </c>
      <c r="S173" s="12">
        <v>1</v>
      </c>
      <c r="T173" s="11">
        <v>1</v>
      </c>
      <c r="U173" s="13">
        <v>1</v>
      </c>
      <c r="V173" s="17">
        <v>1</v>
      </c>
      <c r="W173" s="17">
        <v>1</v>
      </c>
      <c r="X173" s="11">
        <v>1</v>
      </c>
      <c r="Y173" s="12">
        <v>1</v>
      </c>
      <c r="Z173" s="12">
        <v>1</v>
      </c>
      <c r="AA173" s="12">
        <v>1</v>
      </c>
      <c r="AB173" s="13">
        <v>1</v>
      </c>
      <c r="AC173" s="17"/>
      <c r="AD173" s="17">
        <v>1</v>
      </c>
      <c r="AE173" s="12">
        <v>1</v>
      </c>
      <c r="AF173" s="12">
        <v>1</v>
      </c>
      <c r="AG173" s="17">
        <v>1</v>
      </c>
      <c r="AH173" s="17">
        <v>1</v>
      </c>
      <c r="AI173" s="12">
        <v>1</v>
      </c>
      <c r="AJ173" s="12">
        <v>1</v>
      </c>
      <c r="AK173" s="13">
        <v>1</v>
      </c>
    </row>
    <row r="174" spans="1:37">
      <c r="A174" s="5" t="s">
        <v>97</v>
      </c>
      <c r="B174" s="17"/>
      <c r="C174" s="17"/>
      <c r="D174" s="11"/>
      <c r="E174" s="11"/>
      <c r="F174" s="32"/>
      <c r="G174" s="32"/>
      <c r="H174" s="32"/>
      <c r="I174" s="32"/>
      <c r="J174" s="32"/>
      <c r="K174" s="12"/>
      <c r="L174" s="12"/>
      <c r="M174" s="12"/>
      <c r="N174" s="12"/>
      <c r="O174" s="11"/>
      <c r="P174" s="12"/>
      <c r="Q174" s="13"/>
      <c r="R174" s="12"/>
      <c r="S174" s="12"/>
      <c r="T174" s="11"/>
      <c r="U174" s="13"/>
      <c r="V174" s="17"/>
      <c r="W174" s="17"/>
      <c r="X174" s="11"/>
      <c r="Y174" s="12"/>
      <c r="Z174" s="12"/>
      <c r="AA174" s="12"/>
      <c r="AB174" s="13"/>
      <c r="AC174" s="17"/>
      <c r="AD174" s="17"/>
      <c r="AE174" s="12"/>
      <c r="AF174" s="12"/>
      <c r="AG174" s="17"/>
      <c r="AH174" s="17"/>
      <c r="AI174" s="12"/>
      <c r="AJ174" s="12"/>
      <c r="AK174" s="13"/>
    </row>
    <row r="175" spans="1:37">
      <c r="A175" s="5" t="s">
        <v>137</v>
      </c>
      <c r="B175" s="17"/>
      <c r="C175" s="17"/>
      <c r="D175" s="11"/>
      <c r="E175" s="11"/>
      <c r="F175" s="32"/>
      <c r="G175" s="32"/>
      <c r="H175" s="32"/>
      <c r="I175" s="32"/>
      <c r="J175" s="32"/>
      <c r="K175" s="12"/>
      <c r="L175" s="12"/>
      <c r="M175" s="12"/>
      <c r="N175" s="12"/>
      <c r="O175" s="11"/>
      <c r="P175" s="12"/>
      <c r="Q175" s="13"/>
      <c r="R175" s="12"/>
      <c r="S175" s="12"/>
      <c r="T175" s="11"/>
      <c r="U175" s="13"/>
      <c r="V175" s="17"/>
      <c r="W175" s="17"/>
      <c r="X175" s="11"/>
      <c r="Y175" s="12">
        <v>2011</v>
      </c>
      <c r="Z175" s="12">
        <v>2011</v>
      </c>
      <c r="AA175" s="12"/>
      <c r="AB175" s="13">
        <v>2011</v>
      </c>
      <c r="AC175" s="17"/>
      <c r="AD175" s="17"/>
      <c r="AE175" s="12"/>
      <c r="AF175" s="12"/>
      <c r="AG175" s="17"/>
      <c r="AH175" s="17"/>
      <c r="AI175" s="12"/>
      <c r="AJ175" s="12"/>
      <c r="AK175" s="13"/>
    </row>
    <row r="176" spans="1:37">
      <c r="A176" s="9" t="s">
        <v>138</v>
      </c>
      <c r="B176" s="20">
        <v>48300</v>
      </c>
      <c r="C176" s="20">
        <v>49000</v>
      </c>
      <c r="D176" s="14"/>
      <c r="E176" s="23">
        <v>810000</v>
      </c>
      <c r="F176" s="24">
        <v>1486122</v>
      </c>
      <c r="G176" s="24">
        <v>600000</v>
      </c>
      <c r="H176" s="24">
        <v>590000</v>
      </c>
      <c r="I176" s="24">
        <v>3100000</v>
      </c>
      <c r="J176" s="24">
        <v>60000</v>
      </c>
      <c r="K176" s="24">
        <v>600000</v>
      </c>
      <c r="L176" s="24">
        <v>1400000</v>
      </c>
      <c r="M176" s="24">
        <v>2380000</v>
      </c>
      <c r="N176" s="24">
        <v>752000</v>
      </c>
      <c r="O176" s="23">
        <v>179000</v>
      </c>
      <c r="P176" s="24">
        <v>10000</v>
      </c>
      <c r="Q176" s="15" t="s">
        <v>182</v>
      </c>
      <c r="R176" s="24">
        <v>15500000</v>
      </c>
      <c r="S176" s="24">
        <v>16500000</v>
      </c>
      <c r="T176" s="23">
        <v>12500000</v>
      </c>
      <c r="U176" s="25">
        <v>9000000</v>
      </c>
      <c r="V176" s="26">
        <v>440000</v>
      </c>
      <c r="W176" s="20" t="s">
        <v>160</v>
      </c>
      <c r="X176" s="23">
        <v>985660</v>
      </c>
      <c r="Y176" s="24">
        <v>1914000</v>
      </c>
      <c r="Z176" s="24">
        <v>31146000</v>
      </c>
      <c r="AA176" s="24">
        <v>800000</v>
      </c>
      <c r="AB176" s="25">
        <v>4907017</v>
      </c>
      <c r="AC176" s="20"/>
      <c r="AD176" s="26">
        <v>140000</v>
      </c>
      <c r="AE176" s="24">
        <v>584385</v>
      </c>
      <c r="AF176" s="24">
        <v>2666455</v>
      </c>
      <c r="AG176" s="26">
        <v>2100000</v>
      </c>
      <c r="AH176" s="26">
        <v>21189000</v>
      </c>
      <c r="AI176" s="24">
        <v>2800000</v>
      </c>
      <c r="AJ176" s="24">
        <v>973000</v>
      </c>
      <c r="AK176" s="25">
        <v>340000</v>
      </c>
    </row>
  </sheetData>
  <mergeCells count="301">
    <mergeCell ref="E10:N10"/>
    <mergeCell ref="E11:N11"/>
    <mergeCell ref="E12:N12"/>
    <mergeCell ref="E13:N13"/>
    <mergeCell ref="E14:N14"/>
    <mergeCell ref="E15:N15"/>
    <mergeCell ref="E1:N1"/>
    <mergeCell ref="R1:S1"/>
    <mergeCell ref="E6:N6"/>
    <mergeCell ref="E7:N7"/>
    <mergeCell ref="E8:N8"/>
    <mergeCell ref="E9:N9"/>
    <mergeCell ref="E2:N2"/>
    <mergeCell ref="E3:N3"/>
    <mergeCell ref="E4:N4"/>
    <mergeCell ref="E5:N5"/>
    <mergeCell ref="O1:Q1"/>
    <mergeCell ref="O8:Q8"/>
    <mergeCell ref="O7:Q7"/>
    <mergeCell ref="E22:N22"/>
    <mergeCell ref="E23:N23"/>
    <mergeCell ref="E24:N24"/>
    <mergeCell ref="E25:N25"/>
    <mergeCell ref="E26:N26"/>
    <mergeCell ref="E27:N27"/>
    <mergeCell ref="E16:N16"/>
    <mergeCell ref="E17:N17"/>
    <mergeCell ref="E18:N18"/>
    <mergeCell ref="E19:N19"/>
    <mergeCell ref="E20:N20"/>
    <mergeCell ref="E21:N21"/>
    <mergeCell ref="O26:Q26"/>
    <mergeCell ref="O23:Q23"/>
    <mergeCell ref="O24:Q24"/>
    <mergeCell ref="E40:N40"/>
    <mergeCell ref="E41:N41"/>
    <mergeCell ref="E42:N42"/>
    <mergeCell ref="E43:N43"/>
    <mergeCell ref="E34:N34"/>
    <mergeCell ref="E35:N35"/>
    <mergeCell ref="E36:N36"/>
    <mergeCell ref="E37:N37"/>
    <mergeCell ref="E38:N38"/>
    <mergeCell ref="E39:N39"/>
    <mergeCell ref="E28:N28"/>
    <mergeCell ref="E29:N29"/>
    <mergeCell ref="E30:N30"/>
    <mergeCell ref="E31:N31"/>
    <mergeCell ref="E32:N32"/>
    <mergeCell ref="E33:N33"/>
    <mergeCell ref="O37:Q37"/>
    <mergeCell ref="O38:Q38"/>
    <mergeCell ref="O39:Q39"/>
    <mergeCell ref="O40:Q40"/>
    <mergeCell ref="O32:Q32"/>
    <mergeCell ref="O33:Q33"/>
    <mergeCell ref="O35:Q35"/>
    <mergeCell ref="O36:Q36"/>
    <mergeCell ref="O28:Q28"/>
    <mergeCell ref="O29:Q29"/>
    <mergeCell ref="O30:Q30"/>
    <mergeCell ref="R2:S2"/>
    <mergeCell ref="R3:S3"/>
    <mergeCell ref="R4:S4"/>
    <mergeCell ref="R5:S5"/>
    <mergeCell ref="R6:S6"/>
    <mergeCell ref="R7:S7"/>
    <mergeCell ref="R8:S8"/>
    <mergeCell ref="R9:S9"/>
    <mergeCell ref="R10:S10"/>
    <mergeCell ref="R25:S25"/>
    <mergeCell ref="R26:S26"/>
    <mergeCell ref="R27:S27"/>
    <mergeCell ref="R28:S28"/>
    <mergeCell ref="R17:S17"/>
    <mergeCell ref="R18:S18"/>
    <mergeCell ref="R19:S19"/>
    <mergeCell ref="R20:S20"/>
    <mergeCell ref="R21:S21"/>
    <mergeCell ref="R41:S41"/>
    <mergeCell ref="R42:S42"/>
    <mergeCell ref="R43:S43"/>
    <mergeCell ref="T1:U1"/>
    <mergeCell ref="T2:U2"/>
    <mergeCell ref="T3:U3"/>
    <mergeCell ref="T4:U4"/>
    <mergeCell ref="T5:U5"/>
    <mergeCell ref="T6:U6"/>
    <mergeCell ref="T7:U7"/>
    <mergeCell ref="R35:S35"/>
    <mergeCell ref="R36:S36"/>
    <mergeCell ref="R37:S37"/>
    <mergeCell ref="R38:S38"/>
    <mergeCell ref="R39:S39"/>
    <mergeCell ref="R40:S40"/>
    <mergeCell ref="R29:S29"/>
    <mergeCell ref="R30:S30"/>
    <mergeCell ref="R31:S31"/>
    <mergeCell ref="R32:S32"/>
    <mergeCell ref="R33:S33"/>
    <mergeCell ref="R34:S34"/>
    <mergeCell ref="R23:S23"/>
    <mergeCell ref="R24:S24"/>
    <mergeCell ref="T17:U17"/>
    <mergeCell ref="T18:U18"/>
    <mergeCell ref="T19:U19"/>
    <mergeCell ref="T8:U8"/>
    <mergeCell ref="T9:U9"/>
    <mergeCell ref="T10:U10"/>
    <mergeCell ref="T11:U11"/>
    <mergeCell ref="T12:U12"/>
    <mergeCell ref="T13:U13"/>
    <mergeCell ref="R22:S22"/>
    <mergeCell ref="T26:U26"/>
    <mergeCell ref="T27:U27"/>
    <mergeCell ref="T28:U28"/>
    <mergeCell ref="T29:U29"/>
    <mergeCell ref="T30:U30"/>
    <mergeCell ref="T31:U31"/>
    <mergeCell ref="T20:U20"/>
    <mergeCell ref="T21:U21"/>
    <mergeCell ref="T22:U22"/>
    <mergeCell ref="T23:U23"/>
    <mergeCell ref="T24:U24"/>
    <mergeCell ref="T25:U25"/>
    <mergeCell ref="T38:U38"/>
    <mergeCell ref="T39:U39"/>
    <mergeCell ref="T40:U40"/>
    <mergeCell ref="T41:U41"/>
    <mergeCell ref="T42:U42"/>
    <mergeCell ref="T43:U43"/>
    <mergeCell ref="T32:U32"/>
    <mergeCell ref="T33:U33"/>
    <mergeCell ref="T34:U34"/>
    <mergeCell ref="T35:U35"/>
    <mergeCell ref="T36:U36"/>
    <mergeCell ref="T37:U37"/>
    <mergeCell ref="X20:AB20"/>
    <mergeCell ref="X9:AB9"/>
    <mergeCell ref="X10:AB10"/>
    <mergeCell ref="X11:AB11"/>
    <mergeCell ref="X12:AB12"/>
    <mergeCell ref="X13:AB13"/>
    <mergeCell ref="X14:AB14"/>
    <mergeCell ref="X1:AB1"/>
    <mergeCell ref="X2:AB2"/>
    <mergeCell ref="X3:AB3"/>
    <mergeCell ref="X4:AB4"/>
    <mergeCell ref="X5:AB5"/>
    <mergeCell ref="X6:AB6"/>
    <mergeCell ref="X7:AB7"/>
    <mergeCell ref="X8:AB8"/>
    <mergeCell ref="AI2:AK2"/>
    <mergeCell ref="AI3:AK3"/>
    <mergeCell ref="X34:AB34"/>
    <mergeCell ref="X35:AB35"/>
    <mergeCell ref="X36:AB36"/>
    <mergeCell ref="X37:AB37"/>
    <mergeCell ref="X38:AB38"/>
    <mergeCell ref="X27:AB27"/>
    <mergeCell ref="X28:AB28"/>
    <mergeCell ref="X29:AB29"/>
    <mergeCell ref="X30:AB30"/>
    <mergeCell ref="X31:AB31"/>
    <mergeCell ref="X32:AB32"/>
    <mergeCell ref="X21:AB21"/>
    <mergeCell ref="X22:AB22"/>
    <mergeCell ref="X23:AB23"/>
    <mergeCell ref="X24:AB24"/>
    <mergeCell ref="X25:AB25"/>
    <mergeCell ref="X26:AB26"/>
    <mergeCell ref="X15:AB15"/>
    <mergeCell ref="X16:AB16"/>
    <mergeCell ref="X17:AB17"/>
    <mergeCell ref="X18:AB18"/>
    <mergeCell ref="X19:AB19"/>
    <mergeCell ref="AE30:AF30"/>
    <mergeCell ref="AE32:AF32"/>
    <mergeCell ref="AE36:AF36"/>
    <mergeCell ref="AE38:AF38"/>
    <mergeCell ref="AE41:AF41"/>
    <mergeCell ref="AE42:AF42"/>
    <mergeCell ref="AE33:AF33"/>
    <mergeCell ref="AE31:AF31"/>
    <mergeCell ref="AI1:AK1"/>
    <mergeCell ref="AE11:AF11"/>
    <mergeCell ref="AE12:AF12"/>
    <mergeCell ref="AE13:AF13"/>
    <mergeCell ref="AE14:AF14"/>
    <mergeCell ref="AE15:AF15"/>
    <mergeCell ref="AE10:AF10"/>
    <mergeCell ref="AE8:AF8"/>
    <mergeCell ref="AE7:AF7"/>
    <mergeCell ref="AE3:AF3"/>
    <mergeCell ref="AE1:AF1"/>
    <mergeCell ref="AE2:AF2"/>
    <mergeCell ref="AE9:AF9"/>
    <mergeCell ref="AE6:AF6"/>
    <mergeCell ref="AE5:AF5"/>
    <mergeCell ref="AE4:AF4"/>
    <mergeCell ref="AE23:AF23"/>
    <mergeCell ref="AE28:AF28"/>
    <mergeCell ref="AE29:AF29"/>
    <mergeCell ref="AE27:AF27"/>
    <mergeCell ref="O41:Q41"/>
    <mergeCell ref="O43:Q43"/>
    <mergeCell ref="O42:Q42"/>
    <mergeCell ref="O34:Q34"/>
    <mergeCell ref="O31:Q31"/>
    <mergeCell ref="O27:Q27"/>
    <mergeCell ref="AE26:AF26"/>
    <mergeCell ref="AE25:AF25"/>
    <mergeCell ref="AE24:AF24"/>
    <mergeCell ref="X39:AB39"/>
    <mergeCell ref="X40:AB40"/>
    <mergeCell ref="X41:AB41"/>
    <mergeCell ref="X42:AB42"/>
    <mergeCell ref="X43:AB43"/>
    <mergeCell ref="AE43:AF43"/>
    <mergeCell ref="AE40:AF40"/>
    <mergeCell ref="AE39:AF39"/>
    <mergeCell ref="AE37:AF37"/>
    <mergeCell ref="AE35:AF35"/>
    <mergeCell ref="AE34:AF34"/>
    <mergeCell ref="AE17:AF17"/>
    <mergeCell ref="AE18:AF18"/>
    <mergeCell ref="AE19:AF19"/>
    <mergeCell ref="X33:AB33"/>
    <mergeCell ref="O19:Q19"/>
    <mergeCell ref="O20:Q20"/>
    <mergeCell ref="O2:Q2"/>
    <mergeCell ref="O3:Q3"/>
    <mergeCell ref="O4:Q4"/>
    <mergeCell ref="O5:Q5"/>
    <mergeCell ref="O6:Q6"/>
    <mergeCell ref="O25:Q25"/>
    <mergeCell ref="O22:Q22"/>
    <mergeCell ref="O21:Q21"/>
    <mergeCell ref="O18:Q18"/>
    <mergeCell ref="O17:Q17"/>
    <mergeCell ref="O9:Q9"/>
    <mergeCell ref="O10:Q10"/>
    <mergeCell ref="O11:Q11"/>
    <mergeCell ref="O12:Q12"/>
    <mergeCell ref="O13:Q13"/>
    <mergeCell ref="AE20:AF20"/>
    <mergeCell ref="AE21:AF21"/>
    <mergeCell ref="AE22:AF22"/>
    <mergeCell ref="AI16:AK16"/>
    <mergeCell ref="O14:Q14"/>
    <mergeCell ref="O15:Q15"/>
    <mergeCell ref="O16:Q16"/>
    <mergeCell ref="T14:U14"/>
    <mergeCell ref="T15:U15"/>
    <mergeCell ref="T16:U16"/>
    <mergeCell ref="R11:S11"/>
    <mergeCell ref="R12:S12"/>
    <mergeCell ref="R13:S13"/>
    <mergeCell ref="R14:S14"/>
    <mergeCell ref="R15:S15"/>
    <mergeCell ref="R16:S16"/>
    <mergeCell ref="AE16:AF16"/>
    <mergeCell ref="AI11:AK11"/>
    <mergeCell ref="AI12:AK12"/>
    <mergeCell ref="AI13:AK13"/>
    <mergeCell ref="AI14:AK14"/>
    <mergeCell ref="AI15:AK15"/>
    <mergeCell ref="AI25:AK25"/>
    <mergeCell ref="AI26:AK26"/>
    <mergeCell ref="AI27:AK27"/>
    <mergeCell ref="AI28:AK28"/>
    <mergeCell ref="AI17:AK17"/>
    <mergeCell ref="AI18:AK18"/>
    <mergeCell ref="AI19:AK19"/>
    <mergeCell ref="AI20:AK20"/>
    <mergeCell ref="AI21:AK21"/>
    <mergeCell ref="AI22:AK22"/>
    <mergeCell ref="AI41:AK41"/>
    <mergeCell ref="AI42:AK42"/>
    <mergeCell ref="AI43:AK43"/>
    <mergeCell ref="AI4:AK4"/>
    <mergeCell ref="AI5:AK5"/>
    <mergeCell ref="AI6:AK6"/>
    <mergeCell ref="AI7:AK7"/>
    <mergeCell ref="AI8:AK8"/>
    <mergeCell ref="AI9:AK9"/>
    <mergeCell ref="AI10:AK10"/>
    <mergeCell ref="AI35:AK35"/>
    <mergeCell ref="AI36:AK36"/>
    <mergeCell ref="AI37:AK37"/>
    <mergeCell ref="AI38:AK38"/>
    <mergeCell ref="AI39:AK39"/>
    <mergeCell ref="AI40:AK40"/>
    <mergeCell ref="AI29:AK29"/>
    <mergeCell ref="AI30:AK30"/>
    <mergeCell ref="AI31:AK31"/>
    <mergeCell ref="AI32:AK32"/>
    <mergeCell ref="AI33:AK33"/>
    <mergeCell ref="AI34:AK34"/>
    <mergeCell ref="AI23:AK23"/>
    <mergeCell ref="AI24:AK24"/>
  </mergeCells>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sheetPr>
    <pageSetUpPr fitToPage="1"/>
  </sheetPr>
  <dimension ref="A1:AQ178"/>
  <sheetViews>
    <sheetView zoomScale="70" zoomScaleNormal="70" workbookViewId="0">
      <pane xSplit="4" ySplit="2" topLeftCell="E31" activePane="bottomRight" state="frozen"/>
      <selection pane="topRight" activeCell="E1" sqref="E1"/>
      <selection pane="bottomLeft" activeCell="A3" sqref="A3"/>
      <selection pane="bottomRight" activeCell="A42" sqref="A42"/>
    </sheetView>
  </sheetViews>
  <sheetFormatPr defaultRowHeight="15" outlineLevelCol="1"/>
  <cols>
    <col min="1" max="1" width="29.28515625" customWidth="1"/>
    <col min="2" max="2" width="9.85546875" customWidth="1"/>
    <col min="3" max="4" width="6.42578125" customWidth="1"/>
    <col min="5" max="5" width="4.42578125" style="47" customWidth="1" outlineLevel="1"/>
    <col min="6" max="6" width="4.42578125" customWidth="1" outlineLevel="1"/>
    <col min="7" max="7" width="4.42578125" style="47" customWidth="1" outlineLevel="1"/>
    <col min="8" max="17" width="4.42578125" customWidth="1" outlineLevel="1"/>
    <col min="18" max="20" width="4.42578125" style="47" customWidth="1" outlineLevel="1"/>
    <col min="21" max="22" width="4.42578125" customWidth="1" outlineLevel="1"/>
    <col min="23" max="24" width="4.42578125" style="47" customWidth="1" outlineLevel="1"/>
    <col min="25" max="25" width="4.42578125" customWidth="1" outlineLevel="1"/>
    <col min="26" max="26" width="5.28515625" style="47" customWidth="1" outlineLevel="1"/>
    <col min="27" max="27" width="4.42578125" customWidth="1" outlineLevel="1"/>
    <col min="28" max="28" width="5.7109375" customWidth="1" outlineLevel="1"/>
    <col min="29" max="29" width="5.42578125" customWidth="1" outlineLevel="1"/>
    <col min="30" max="30" width="4.42578125" customWidth="1" outlineLevel="1"/>
    <col min="31" max="31" width="5" customWidth="1" outlineLevel="1"/>
    <col min="32" max="32" width="5" style="47" customWidth="1" outlineLevel="1"/>
    <col min="33" max="33" width="4.42578125" customWidth="1" outlineLevel="1"/>
    <col min="34" max="35" width="4.42578125" style="47" customWidth="1" outlineLevel="1"/>
    <col min="36" max="36" width="4.42578125" customWidth="1" outlineLevel="1"/>
    <col min="37" max="37" width="4.42578125" style="47" customWidth="1" outlineLevel="1"/>
    <col min="38" max="38" width="5" customWidth="1" outlineLevel="1"/>
    <col min="39" max="40" width="4.42578125" customWidth="1" outlineLevel="1"/>
    <col min="41" max="46" width="5" customWidth="1"/>
  </cols>
  <sheetData>
    <row r="1" spans="1:40">
      <c r="B1">
        <v>16</v>
      </c>
      <c r="C1">
        <v>2</v>
      </c>
      <c r="D1">
        <v>14</v>
      </c>
      <c r="E1" s="47">
        <v>1</v>
      </c>
      <c r="F1">
        <v>2</v>
      </c>
      <c r="G1" s="1">
        <v>3</v>
      </c>
      <c r="H1">
        <v>4</v>
      </c>
      <c r="I1">
        <v>4</v>
      </c>
      <c r="J1">
        <v>4</v>
      </c>
      <c r="K1">
        <v>4</v>
      </c>
      <c r="L1">
        <v>4</v>
      </c>
      <c r="M1">
        <v>4</v>
      </c>
      <c r="N1">
        <v>4</v>
      </c>
      <c r="O1">
        <v>4</v>
      </c>
      <c r="P1">
        <v>4</v>
      </c>
      <c r="Q1">
        <v>4</v>
      </c>
      <c r="R1" s="47">
        <v>5</v>
      </c>
      <c r="S1" s="47">
        <v>5</v>
      </c>
      <c r="T1" s="1">
        <v>5</v>
      </c>
      <c r="U1">
        <v>6</v>
      </c>
      <c r="V1">
        <v>6</v>
      </c>
      <c r="W1" s="47">
        <v>7</v>
      </c>
      <c r="X1" s="47">
        <v>7</v>
      </c>
      <c r="Y1" s="3">
        <v>8</v>
      </c>
      <c r="Z1" s="1">
        <v>9</v>
      </c>
      <c r="AA1">
        <v>10</v>
      </c>
      <c r="AB1">
        <v>10</v>
      </c>
      <c r="AC1">
        <v>10</v>
      </c>
      <c r="AD1">
        <v>10</v>
      </c>
      <c r="AE1">
        <v>10</v>
      </c>
      <c r="AF1" s="1">
        <v>11</v>
      </c>
      <c r="AG1">
        <v>12</v>
      </c>
      <c r="AH1" s="47">
        <v>13</v>
      </c>
      <c r="AI1" s="47">
        <v>13</v>
      </c>
      <c r="AJ1">
        <v>14</v>
      </c>
      <c r="AK1" s="47">
        <v>15</v>
      </c>
      <c r="AL1">
        <v>16</v>
      </c>
      <c r="AM1">
        <v>16</v>
      </c>
      <c r="AN1">
        <v>16</v>
      </c>
    </row>
    <row r="2" spans="1:40" ht="139.5" customHeight="1">
      <c r="A2" t="s">
        <v>33</v>
      </c>
      <c r="B2" s="2" t="s">
        <v>179</v>
      </c>
      <c r="C2" s="2" t="s">
        <v>177</v>
      </c>
      <c r="D2" s="2" t="s">
        <v>178</v>
      </c>
      <c r="E2" s="48" t="s">
        <v>39</v>
      </c>
      <c r="F2" s="44" t="s">
        <v>142</v>
      </c>
      <c r="G2" s="48" t="s">
        <v>143</v>
      </c>
      <c r="H2" s="44" t="s">
        <v>144</v>
      </c>
      <c r="I2" s="44" t="s">
        <v>144</v>
      </c>
      <c r="J2" s="44" t="s">
        <v>144</v>
      </c>
      <c r="K2" s="44" t="s">
        <v>144</v>
      </c>
      <c r="L2" s="44" t="s">
        <v>144</v>
      </c>
      <c r="M2" s="44" t="s">
        <v>144</v>
      </c>
      <c r="N2" s="44" t="s">
        <v>144</v>
      </c>
      <c r="O2" s="44" t="s">
        <v>144</v>
      </c>
      <c r="P2" s="44" t="s">
        <v>144</v>
      </c>
      <c r="Q2" s="44" t="s">
        <v>144</v>
      </c>
      <c r="R2" s="48" t="s">
        <v>243</v>
      </c>
      <c r="S2" s="48" t="s">
        <v>243</v>
      </c>
      <c r="T2" s="48" t="s">
        <v>243</v>
      </c>
      <c r="U2" s="44" t="s">
        <v>153</v>
      </c>
      <c r="V2" s="44" t="s">
        <v>153</v>
      </c>
      <c r="W2" s="48" t="s">
        <v>156</v>
      </c>
      <c r="X2" s="48" t="s">
        <v>156</v>
      </c>
      <c r="Y2" s="44" t="s">
        <v>247</v>
      </c>
      <c r="Z2" s="48" t="s">
        <v>158</v>
      </c>
      <c r="AA2" s="44" t="s">
        <v>174</v>
      </c>
      <c r="AB2" s="44" t="s">
        <v>174</v>
      </c>
      <c r="AC2" s="44" t="s">
        <v>174</v>
      </c>
      <c r="AD2" s="44" t="s">
        <v>174</v>
      </c>
      <c r="AE2" s="44" t="s">
        <v>174</v>
      </c>
      <c r="AF2" s="48" t="s">
        <v>162</v>
      </c>
      <c r="AG2" s="44" t="s">
        <v>161</v>
      </c>
      <c r="AH2" s="48" t="s">
        <v>163</v>
      </c>
      <c r="AI2" s="48" t="s">
        <v>163</v>
      </c>
      <c r="AJ2" s="44" t="s">
        <v>166</v>
      </c>
      <c r="AK2" s="48" t="s">
        <v>168</v>
      </c>
      <c r="AL2" s="44" t="s">
        <v>170</v>
      </c>
      <c r="AM2" s="44" t="s">
        <v>170</v>
      </c>
      <c r="AN2" s="44" t="s">
        <v>170</v>
      </c>
    </row>
    <row r="3" spans="1:40">
      <c r="A3" s="46" t="s">
        <v>34</v>
      </c>
      <c r="B3">
        <f t="shared" ref="B3:B9" si="0">SUM(E3,F3,G3,H3,R3,U3,W3,Y3,Z3,AA3,AF3,AG3,AH3,AJ3,AK3,AL3)</f>
        <v>2120</v>
      </c>
      <c r="C3">
        <f t="shared" ref="C3:C9" si="1">Z3+AF3</f>
        <v>1719</v>
      </c>
      <c r="D3">
        <f t="shared" ref="D3:D9" si="2">B3-C3</f>
        <v>401</v>
      </c>
      <c r="H3">
        <v>104</v>
      </c>
      <c r="R3" s="47">
        <v>2</v>
      </c>
      <c r="U3">
        <v>56</v>
      </c>
      <c r="W3" s="47">
        <v>42</v>
      </c>
      <c r="Y3">
        <v>8</v>
      </c>
      <c r="Z3" s="47">
        <v>685</v>
      </c>
      <c r="AA3">
        <v>101</v>
      </c>
      <c r="AF3" s="47">
        <v>1034</v>
      </c>
      <c r="AG3">
        <v>4</v>
      </c>
      <c r="AH3" s="47">
        <v>9</v>
      </c>
      <c r="AJ3">
        <v>38</v>
      </c>
      <c r="AK3" s="47">
        <v>37</v>
      </c>
    </row>
    <row r="4" spans="1:40">
      <c r="A4" s="45" t="s">
        <v>35</v>
      </c>
      <c r="B4">
        <f t="shared" si="0"/>
        <v>1641</v>
      </c>
      <c r="C4">
        <f t="shared" si="1"/>
        <v>1342</v>
      </c>
      <c r="D4">
        <f t="shared" si="2"/>
        <v>299</v>
      </c>
      <c r="H4">
        <v>87</v>
      </c>
      <c r="R4" s="47">
        <v>1</v>
      </c>
      <c r="U4">
        <v>45</v>
      </c>
      <c r="W4" s="47">
        <v>25</v>
      </c>
      <c r="Y4">
        <v>7</v>
      </c>
      <c r="Z4" s="47">
        <v>545</v>
      </c>
      <c r="AA4">
        <v>63</v>
      </c>
      <c r="AF4" s="47">
        <v>797</v>
      </c>
      <c r="AG4">
        <v>1</v>
      </c>
      <c r="AH4" s="47">
        <v>3</v>
      </c>
      <c r="AJ4">
        <v>30</v>
      </c>
      <c r="AK4" s="47">
        <v>37</v>
      </c>
    </row>
    <row r="5" spans="1:40">
      <c r="A5" s="45" t="s">
        <v>36</v>
      </c>
      <c r="B5">
        <f t="shared" si="0"/>
        <v>472</v>
      </c>
      <c r="C5">
        <f t="shared" si="1"/>
        <v>377</v>
      </c>
      <c r="D5">
        <f t="shared" si="2"/>
        <v>95</v>
      </c>
      <c r="H5">
        <v>17</v>
      </c>
      <c r="R5" s="47">
        <v>1</v>
      </c>
      <c r="U5">
        <v>11</v>
      </c>
      <c r="W5" s="47">
        <v>17</v>
      </c>
      <c r="Y5">
        <v>1</v>
      </c>
      <c r="Z5" s="47">
        <v>140</v>
      </c>
      <c r="AA5">
        <v>37</v>
      </c>
      <c r="AF5" s="47">
        <v>237</v>
      </c>
      <c r="AG5">
        <v>3</v>
      </c>
      <c r="AJ5">
        <v>8</v>
      </c>
    </row>
    <row r="6" spans="1:40">
      <c r="A6" s="45" t="s">
        <v>37</v>
      </c>
      <c r="B6">
        <f t="shared" si="0"/>
        <v>92</v>
      </c>
      <c r="C6">
        <f t="shared" si="1"/>
        <v>0</v>
      </c>
      <c r="D6">
        <f t="shared" si="2"/>
        <v>92</v>
      </c>
      <c r="E6" s="47">
        <v>14</v>
      </c>
      <c r="F6">
        <v>13</v>
      </c>
      <c r="H6">
        <v>37</v>
      </c>
      <c r="U6">
        <v>3</v>
      </c>
      <c r="W6" s="47">
        <v>6</v>
      </c>
      <c r="Y6">
        <v>8</v>
      </c>
      <c r="AA6">
        <v>11</v>
      </c>
    </row>
    <row r="7" spans="1:40">
      <c r="A7" s="45" t="s">
        <v>38</v>
      </c>
      <c r="B7">
        <f t="shared" si="0"/>
        <v>9</v>
      </c>
      <c r="C7">
        <f t="shared" si="1"/>
        <v>0</v>
      </c>
      <c r="D7">
        <f t="shared" si="2"/>
        <v>9</v>
      </c>
      <c r="U7">
        <v>2</v>
      </c>
      <c r="W7" s="47">
        <v>5</v>
      </c>
      <c r="Y7">
        <v>2</v>
      </c>
    </row>
    <row r="8" spans="1:40">
      <c r="A8" s="45" t="s">
        <v>159</v>
      </c>
      <c r="B8">
        <f t="shared" si="0"/>
        <v>31</v>
      </c>
      <c r="C8">
        <f t="shared" si="1"/>
        <v>1</v>
      </c>
      <c r="D8">
        <f t="shared" si="2"/>
        <v>30</v>
      </c>
      <c r="E8" s="47">
        <v>1</v>
      </c>
      <c r="F8">
        <v>1</v>
      </c>
      <c r="G8" s="47">
        <v>0</v>
      </c>
      <c r="H8">
        <v>7</v>
      </c>
      <c r="R8" s="47">
        <v>1</v>
      </c>
      <c r="U8">
        <v>2</v>
      </c>
      <c r="W8" s="47">
        <v>3</v>
      </c>
      <c r="Y8">
        <v>1</v>
      </c>
      <c r="Z8" s="47">
        <v>0</v>
      </c>
      <c r="AA8">
        <v>5</v>
      </c>
      <c r="AF8" s="47">
        <v>1</v>
      </c>
      <c r="AG8">
        <v>1</v>
      </c>
      <c r="AH8" s="47">
        <v>2</v>
      </c>
      <c r="AJ8">
        <v>6</v>
      </c>
      <c r="AK8" s="47">
        <v>0</v>
      </c>
    </row>
    <row r="9" spans="1:40">
      <c r="A9" s="45" t="s">
        <v>32</v>
      </c>
      <c r="B9">
        <f t="shared" si="0"/>
        <v>26</v>
      </c>
      <c r="C9">
        <f t="shared" si="1"/>
        <v>3</v>
      </c>
      <c r="D9">
        <f t="shared" si="2"/>
        <v>23</v>
      </c>
      <c r="E9" s="47">
        <v>0</v>
      </c>
      <c r="F9">
        <v>5</v>
      </c>
      <c r="G9" s="47">
        <v>5</v>
      </c>
      <c r="H9">
        <v>1</v>
      </c>
      <c r="R9" s="47">
        <v>4</v>
      </c>
      <c r="U9">
        <v>0</v>
      </c>
      <c r="W9" s="47">
        <v>0</v>
      </c>
      <c r="Y9">
        <v>2</v>
      </c>
      <c r="Z9" s="47">
        <v>3</v>
      </c>
      <c r="AA9">
        <v>2</v>
      </c>
      <c r="AF9" s="47">
        <v>0</v>
      </c>
      <c r="AG9">
        <v>1</v>
      </c>
      <c r="AH9" s="47">
        <v>0</v>
      </c>
      <c r="AJ9">
        <v>0</v>
      </c>
      <c r="AK9" s="47">
        <v>3</v>
      </c>
    </row>
    <row r="10" spans="1:40">
      <c r="A10" s="46" t="s">
        <v>0</v>
      </c>
    </row>
    <row r="11" spans="1:40">
      <c r="A11" s="45" t="s">
        <v>1</v>
      </c>
      <c r="B11" s="54">
        <f>SUM(E11,F11,G11,H11,R11,U11,W11,Y11,Z11,AA11,AF11,AG11,AH11,AJ11,AK11,AL11)/COUNT(E11,F11,G11,H11,R11,U11,W11,Y11,Z11,AA11,AF11,AG11,AH11,AJ11,AK11,AL11)</f>
        <v>2.6153846153846154</v>
      </c>
      <c r="C11">
        <f>(Z11+AF11)/COUNT(Z11,AF11)</f>
        <v>3</v>
      </c>
      <c r="D11" s="54">
        <f>+SUM(E11,F11,G11,H11,R11,U11,W11,Y11,AA11,AG11,AH11,AJ11,AK11,AL11)/COUNT(E11,F11,G11,H11,R11,U11,W11,Y11,AA11,AG11,AH11,AJ11,AK11,AL11)</f>
        <v>2.5454545454545454</v>
      </c>
      <c r="E11" s="47">
        <v>4</v>
      </c>
      <c r="F11">
        <v>4</v>
      </c>
      <c r="H11">
        <v>2</v>
      </c>
      <c r="R11" s="47">
        <v>3</v>
      </c>
      <c r="U11">
        <v>1</v>
      </c>
      <c r="W11" s="47">
        <v>2</v>
      </c>
      <c r="Y11">
        <v>2</v>
      </c>
      <c r="Z11" s="47">
        <v>3</v>
      </c>
      <c r="AA11">
        <v>2</v>
      </c>
      <c r="AF11" s="47">
        <v>3</v>
      </c>
      <c r="AH11" s="47">
        <v>3</v>
      </c>
      <c r="AJ11">
        <v>1</v>
      </c>
      <c r="AK11" s="47">
        <v>4</v>
      </c>
    </row>
    <row r="12" spans="1:40">
      <c r="A12" s="45" t="s">
        <v>2</v>
      </c>
      <c r="B12" s="54">
        <f t="shared" ref="B12:B18" si="3">SUM(E12,F12,G12,H12,R12,U12,W12,Y12,Z12,AA12,AF12,AG12,AH12,AJ12,AK12,AL12)/COUNT(E12,F12,G12,H12,R12,U12,W12,Y12,Z12,AA12,AF12,AG12,AH12,AJ12,AK12,AL12)</f>
        <v>2.2307692307692308</v>
      </c>
      <c r="C12">
        <f t="shared" ref="C12:C17" si="4">(Z12+AF12)/COUNT(Z12,AF12)</f>
        <v>2.5</v>
      </c>
      <c r="D12" s="54">
        <f t="shared" ref="D12:D18" si="5">+SUM(E12,F12,G12,H12,R12,U12,W12,Y12,AA12,AG12,AH12,AJ12,AK12,AL12)/COUNT(E12,F12,G12,H12,R12,U12,W12,Y12,AA12,AG12,AH12,AJ12,AK12,AL12)</f>
        <v>2.1818181818181817</v>
      </c>
      <c r="E12" s="47">
        <v>4</v>
      </c>
      <c r="F12">
        <v>4</v>
      </c>
      <c r="H12">
        <v>1</v>
      </c>
      <c r="R12" s="47">
        <v>2</v>
      </c>
      <c r="U12">
        <v>1</v>
      </c>
      <c r="W12" s="47">
        <v>2</v>
      </c>
      <c r="Y12">
        <v>2</v>
      </c>
      <c r="Z12" s="47">
        <v>2</v>
      </c>
      <c r="AA12">
        <v>2</v>
      </c>
      <c r="AF12" s="47">
        <v>3</v>
      </c>
      <c r="AH12" s="47">
        <v>2</v>
      </c>
      <c r="AJ12">
        <v>1</v>
      </c>
      <c r="AK12" s="47">
        <v>3</v>
      </c>
    </row>
    <row r="13" spans="1:40">
      <c r="A13" s="45" t="s">
        <v>3</v>
      </c>
      <c r="B13" s="54">
        <f t="shared" si="3"/>
        <v>2.2000000000000002</v>
      </c>
      <c r="C13">
        <f t="shared" si="4"/>
        <v>2</v>
      </c>
      <c r="D13" s="54">
        <f t="shared" si="5"/>
        <v>2.25</v>
      </c>
      <c r="H13">
        <v>1</v>
      </c>
      <c r="R13" s="47">
        <v>2</v>
      </c>
      <c r="U13">
        <v>2</v>
      </c>
      <c r="W13" s="47">
        <v>5</v>
      </c>
      <c r="Y13">
        <v>2</v>
      </c>
      <c r="Z13" s="47">
        <v>2</v>
      </c>
      <c r="AA13">
        <v>1</v>
      </c>
      <c r="AF13" s="47">
        <v>2</v>
      </c>
      <c r="AH13" s="47">
        <v>1</v>
      </c>
      <c r="AK13" s="47">
        <v>4</v>
      </c>
    </row>
    <row r="14" spans="1:40">
      <c r="A14" s="45" t="s">
        <v>4</v>
      </c>
      <c r="B14" s="54">
        <f t="shared" si="3"/>
        <v>1.8</v>
      </c>
      <c r="C14">
        <f t="shared" si="4"/>
        <v>2.5</v>
      </c>
      <c r="D14" s="54">
        <f t="shared" si="5"/>
        <v>1.625</v>
      </c>
      <c r="H14">
        <v>1</v>
      </c>
      <c r="R14" s="47">
        <v>1</v>
      </c>
      <c r="U14">
        <v>2</v>
      </c>
      <c r="W14" s="47">
        <v>3</v>
      </c>
      <c r="Y14">
        <v>1</v>
      </c>
      <c r="Z14" s="47">
        <v>2</v>
      </c>
      <c r="AA14">
        <v>2</v>
      </c>
      <c r="AF14" s="47">
        <v>3</v>
      </c>
      <c r="AH14" s="47">
        <v>1</v>
      </c>
      <c r="AK14" s="47">
        <v>2</v>
      </c>
    </row>
    <row r="15" spans="1:40">
      <c r="A15" s="45" t="s">
        <v>5</v>
      </c>
      <c r="B15" s="54">
        <f t="shared" si="3"/>
        <v>2.3333333333333335</v>
      </c>
      <c r="C15">
        <f t="shared" si="4"/>
        <v>2.5</v>
      </c>
      <c r="D15" s="54">
        <f t="shared" si="5"/>
        <v>2.2857142857142856</v>
      </c>
      <c r="R15" s="47">
        <v>3</v>
      </c>
      <c r="U15">
        <v>4</v>
      </c>
      <c r="W15" s="47">
        <v>2</v>
      </c>
      <c r="Z15" s="47">
        <v>1</v>
      </c>
      <c r="AA15">
        <v>2</v>
      </c>
      <c r="AF15" s="47">
        <v>4</v>
      </c>
      <c r="AH15" s="47">
        <v>2</v>
      </c>
      <c r="AJ15">
        <v>2</v>
      </c>
      <c r="AK15" s="47">
        <v>1</v>
      </c>
    </row>
    <row r="16" spans="1:40">
      <c r="A16" s="45" t="s">
        <v>6</v>
      </c>
      <c r="B16" s="54">
        <f t="shared" si="3"/>
        <v>2.2222222222222223</v>
      </c>
      <c r="C16">
        <f t="shared" si="4"/>
        <v>3</v>
      </c>
      <c r="D16" s="54">
        <f t="shared" si="5"/>
        <v>2</v>
      </c>
      <c r="H16">
        <v>2</v>
      </c>
      <c r="R16" s="47">
        <v>5</v>
      </c>
      <c r="U16">
        <v>1</v>
      </c>
      <c r="W16" s="47">
        <v>1</v>
      </c>
      <c r="Z16" s="47">
        <v>1</v>
      </c>
      <c r="AA16">
        <v>2</v>
      </c>
      <c r="AF16" s="47">
        <v>5</v>
      </c>
      <c r="AH16" s="47">
        <v>1</v>
      </c>
      <c r="AJ16">
        <v>2</v>
      </c>
    </row>
    <row r="17" spans="1:40">
      <c r="A17" s="45" t="s">
        <v>7</v>
      </c>
      <c r="B17" s="54">
        <f t="shared" si="3"/>
        <v>2.4</v>
      </c>
      <c r="C17">
        <f t="shared" si="4"/>
        <v>2</v>
      </c>
      <c r="D17" s="54">
        <f t="shared" si="5"/>
        <v>2.5</v>
      </c>
      <c r="H17">
        <v>2</v>
      </c>
      <c r="R17" s="47">
        <v>5</v>
      </c>
      <c r="U17">
        <v>2</v>
      </c>
      <c r="W17" s="47">
        <v>1</v>
      </c>
      <c r="Z17" s="47">
        <v>1</v>
      </c>
      <c r="AA17">
        <v>2</v>
      </c>
      <c r="AF17" s="47">
        <v>3</v>
      </c>
      <c r="AH17" s="47">
        <v>3</v>
      </c>
      <c r="AJ17">
        <v>2</v>
      </c>
      <c r="AK17" s="47">
        <v>3</v>
      </c>
    </row>
    <row r="18" spans="1:40">
      <c r="A18" s="45" t="s">
        <v>8</v>
      </c>
      <c r="B18" s="54">
        <f t="shared" si="3"/>
        <v>1</v>
      </c>
      <c r="D18" s="54">
        <f t="shared" si="5"/>
        <v>1</v>
      </c>
      <c r="AG18">
        <v>1</v>
      </c>
    </row>
    <row r="19" spans="1:40">
      <c r="A19" s="46" t="s">
        <v>9</v>
      </c>
    </row>
    <row r="20" spans="1:40">
      <c r="A20" s="45" t="s">
        <v>10</v>
      </c>
      <c r="B20" s="57">
        <f>SUM(E20,F20,G20,H20,R20,U20,W20,Y20,Z20,AA20,AF20,AG20,AH20,AJ20,AK20,AL20)/B$1</f>
        <v>0.6875</v>
      </c>
      <c r="C20" s="55">
        <f>(Z20+AF20)/C$1</f>
        <v>0.5</v>
      </c>
      <c r="D20" s="55">
        <f>+SUM(E20,F20,G20,H20,R20,U20,W20,Y20,AA20,AG20,AH20,AJ20,AK20,AL20)/D$1</f>
        <v>0.7142857142857143</v>
      </c>
      <c r="G20" s="47">
        <v>1</v>
      </c>
      <c r="H20">
        <v>1</v>
      </c>
      <c r="R20" s="47">
        <v>1</v>
      </c>
      <c r="U20">
        <v>1</v>
      </c>
      <c r="W20" s="47">
        <v>1</v>
      </c>
      <c r="Y20">
        <v>1</v>
      </c>
      <c r="AA20">
        <v>1</v>
      </c>
      <c r="AF20" s="47">
        <v>1</v>
      </c>
      <c r="AG20">
        <v>1</v>
      </c>
      <c r="AJ20">
        <v>1</v>
      </c>
      <c r="AK20" s="47">
        <v>1</v>
      </c>
    </row>
    <row r="21" spans="1:40">
      <c r="A21" s="45" t="s">
        <v>245</v>
      </c>
      <c r="B21" s="57">
        <f t="shared" ref="B21:B29" si="6">SUM(E21,F21,G21,H21,R21,U21,W21,Y21,Z21,AA21,AF21,AG21,AH21,AJ21,AK21,AL21)/B$1</f>
        <v>0.6875</v>
      </c>
      <c r="C21" s="55">
        <f t="shared" ref="C21:C29" si="7">(Z21+AF21)/C$1</f>
        <v>0.5</v>
      </c>
      <c r="D21" s="55">
        <f t="shared" ref="D21:D29" si="8">+SUM(E21,F21,G21,H21,R21,U21,W21,Y21,AA21,AG21,AH21,AJ21,AK21,AL21)/D$1</f>
        <v>0.7142857142857143</v>
      </c>
      <c r="G21" s="47">
        <v>1</v>
      </c>
      <c r="H21">
        <v>1</v>
      </c>
      <c r="R21" s="47">
        <v>1</v>
      </c>
      <c r="U21">
        <v>1</v>
      </c>
      <c r="W21" s="47">
        <v>1</v>
      </c>
      <c r="Y21">
        <v>1</v>
      </c>
      <c r="Z21" s="47">
        <v>1</v>
      </c>
      <c r="AA21">
        <v>1</v>
      </c>
      <c r="AG21">
        <v>1</v>
      </c>
      <c r="AJ21">
        <v>1</v>
      </c>
      <c r="AK21" s="47">
        <v>1</v>
      </c>
    </row>
    <row r="22" spans="1:40">
      <c r="A22" s="45" t="s">
        <v>11</v>
      </c>
      <c r="B22" s="57">
        <f t="shared" si="6"/>
        <v>0.375</v>
      </c>
      <c r="C22" s="55">
        <f t="shared" si="7"/>
        <v>0.5</v>
      </c>
      <c r="D22" s="55">
        <f t="shared" si="8"/>
        <v>0.35714285714285715</v>
      </c>
      <c r="U22">
        <v>1</v>
      </c>
      <c r="W22" s="47">
        <v>1</v>
      </c>
      <c r="Z22" s="47">
        <v>1</v>
      </c>
      <c r="AA22">
        <v>1</v>
      </c>
      <c r="AJ22">
        <v>1</v>
      </c>
      <c r="AK22" s="47">
        <v>1</v>
      </c>
    </row>
    <row r="23" spans="1:40">
      <c r="A23" s="45" t="s">
        <v>12</v>
      </c>
      <c r="B23" s="57">
        <f t="shared" si="6"/>
        <v>0.125</v>
      </c>
      <c r="C23" s="55">
        <f t="shared" si="7"/>
        <v>0</v>
      </c>
      <c r="D23" s="55">
        <f t="shared" si="8"/>
        <v>0.14285714285714285</v>
      </c>
      <c r="AA23">
        <v>1</v>
      </c>
      <c r="AK23" s="47">
        <v>1</v>
      </c>
    </row>
    <row r="24" spans="1:40">
      <c r="A24" s="45" t="s">
        <v>13</v>
      </c>
      <c r="B24" s="57">
        <f t="shared" si="6"/>
        <v>0.125</v>
      </c>
      <c r="C24" s="55">
        <f t="shared" si="7"/>
        <v>0</v>
      </c>
      <c r="D24" s="55">
        <f t="shared" si="8"/>
        <v>0.14285714285714285</v>
      </c>
      <c r="AJ24">
        <v>1</v>
      </c>
      <c r="AK24" s="47">
        <v>1</v>
      </c>
    </row>
    <row r="25" spans="1:40">
      <c r="A25" s="45" t="s">
        <v>14</v>
      </c>
      <c r="B25" s="57">
        <f t="shared" si="6"/>
        <v>0.3125</v>
      </c>
      <c r="C25" s="55">
        <f t="shared" si="7"/>
        <v>0</v>
      </c>
      <c r="D25" s="55">
        <f t="shared" si="8"/>
        <v>0.35714285714285715</v>
      </c>
      <c r="G25" s="47">
        <v>1</v>
      </c>
      <c r="AA25">
        <v>1</v>
      </c>
      <c r="AH25" s="47">
        <v>1</v>
      </c>
      <c r="AJ25">
        <v>1</v>
      </c>
      <c r="AK25" s="47">
        <v>1</v>
      </c>
    </row>
    <row r="26" spans="1:40">
      <c r="A26" s="45" t="s">
        <v>15</v>
      </c>
      <c r="B26" s="57">
        <f t="shared" si="6"/>
        <v>0.75</v>
      </c>
      <c r="C26" s="55">
        <f t="shared" si="7"/>
        <v>1</v>
      </c>
      <c r="D26" s="55">
        <f t="shared" si="8"/>
        <v>0.7142857142857143</v>
      </c>
      <c r="G26" s="47">
        <v>1</v>
      </c>
      <c r="H26">
        <v>1</v>
      </c>
      <c r="R26" s="47">
        <v>1</v>
      </c>
      <c r="U26">
        <v>1</v>
      </c>
      <c r="W26" s="47">
        <v>1</v>
      </c>
      <c r="Y26">
        <v>1</v>
      </c>
      <c r="Z26" s="47">
        <v>1</v>
      </c>
      <c r="AA26">
        <v>1</v>
      </c>
      <c r="AF26" s="47">
        <v>1</v>
      </c>
      <c r="AH26" s="47">
        <v>1</v>
      </c>
      <c r="AJ26">
        <v>1</v>
      </c>
      <c r="AK26" s="47">
        <v>1</v>
      </c>
    </row>
    <row r="27" spans="1:40">
      <c r="A27" s="45" t="s">
        <v>16</v>
      </c>
      <c r="B27" s="57">
        <f t="shared" si="6"/>
        <v>0.8125</v>
      </c>
      <c r="C27" s="55">
        <f t="shared" si="7"/>
        <v>0</v>
      </c>
      <c r="D27" s="55">
        <f t="shared" si="8"/>
        <v>0.9285714285714286</v>
      </c>
      <c r="E27" s="47">
        <v>1</v>
      </c>
      <c r="F27">
        <v>1</v>
      </c>
      <c r="G27" s="47">
        <v>1</v>
      </c>
      <c r="H27">
        <v>1</v>
      </c>
      <c r="R27" s="47">
        <v>1</v>
      </c>
      <c r="U27">
        <v>1</v>
      </c>
      <c r="W27" s="47">
        <v>1</v>
      </c>
      <c r="Y27">
        <v>1</v>
      </c>
      <c r="AA27">
        <v>1</v>
      </c>
      <c r="AG27">
        <v>1</v>
      </c>
      <c r="AH27" s="47">
        <v>1</v>
      </c>
      <c r="AJ27">
        <v>1</v>
      </c>
      <c r="AK27" s="47">
        <v>1</v>
      </c>
    </row>
    <row r="28" spans="1:40">
      <c r="A28" s="45" t="s">
        <v>17</v>
      </c>
      <c r="B28" s="57">
        <f t="shared" si="6"/>
        <v>0.6875</v>
      </c>
      <c r="C28" s="55">
        <f t="shared" si="7"/>
        <v>0</v>
      </c>
      <c r="D28" s="55">
        <f t="shared" si="8"/>
        <v>0.7857142857142857</v>
      </c>
      <c r="E28" s="47">
        <v>1</v>
      </c>
      <c r="F28">
        <v>1</v>
      </c>
      <c r="G28" s="47">
        <v>1</v>
      </c>
      <c r="H28">
        <v>1</v>
      </c>
      <c r="R28" s="47">
        <v>1</v>
      </c>
      <c r="W28" s="47">
        <v>1</v>
      </c>
      <c r="Y28">
        <v>1</v>
      </c>
      <c r="AA28">
        <v>1</v>
      </c>
      <c r="AH28" s="47">
        <v>1</v>
      </c>
      <c r="AJ28">
        <v>1</v>
      </c>
      <c r="AK28" s="47">
        <v>1</v>
      </c>
    </row>
    <row r="29" spans="1:40">
      <c r="A29" s="45" t="s">
        <v>18</v>
      </c>
      <c r="B29" s="57">
        <f t="shared" si="6"/>
        <v>0.375</v>
      </c>
      <c r="C29" s="55">
        <f t="shared" si="7"/>
        <v>0</v>
      </c>
      <c r="D29" s="55">
        <f t="shared" si="8"/>
        <v>0.42857142857142855</v>
      </c>
      <c r="E29" s="47">
        <v>1</v>
      </c>
      <c r="F29">
        <v>1</v>
      </c>
      <c r="G29" s="47">
        <v>1</v>
      </c>
      <c r="H29">
        <v>1</v>
      </c>
      <c r="W29" s="47">
        <v>1</v>
      </c>
      <c r="Y29">
        <v>1</v>
      </c>
    </row>
    <row r="30" spans="1:40" ht="409.5">
      <c r="A30" s="46" t="s">
        <v>20</v>
      </c>
      <c r="D30" s="49"/>
      <c r="E30" s="50" t="s">
        <v>246</v>
      </c>
      <c r="F30" s="49" t="s">
        <v>246</v>
      </c>
      <c r="G30" s="50"/>
      <c r="H30" s="49" t="s">
        <v>209</v>
      </c>
      <c r="I30" s="49"/>
      <c r="J30" s="49"/>
      <c r="K30" s="49"/>
      <c r="L30" s="49"/>
      <c r="M30" s="49"/>
      <c r="N30" s="49"/>
      <c r="O30" s="49"/>
      <c r="P30" s="49"/>
      <c r="Q30" s="49"/>
      <c r="R30" s="50" t="s">
        <v>213</v>
      </c>
      <c r="S30" s="50"/>
      <c r="T30" s="50"/>
      <c r="U30" s="49" t="s">
        <v>211</v>
      </c>
      <c r="V30" s="49"/>
      <c r="W30" s="50" t="s">
        <v>225</v>
      </c>
      <c r="X30" s="50"/>
      <c r="Y30" s="49" t="s">
        <v>224</v>
      </c>
      <c r="Z30" s="50" t="s">
        <v>228</v>
      </c>
      <c r="AA30" s="49" t="s">
        <v>229</v>
      </c>
      <c r="AB30" s="49"/>
      <c r="AC30" s="49"/>
      <c r="AD30" s="49"/>
      <c r="AE30" s="49"/>
      <c r="AF30" s="50"/>
      <c r="AG30" s="49" t="s">
        <v>217</v>
      </c>
      <c r="AH30" s="50" t="s">
        <v>218</v>
      </c>
      <c r="AI30" s="50"/>
      <c r="AJ30" s="49" t="s">
        <v>231</v>
      </c>
      <c r="AK30" s="66" t="s">
        <v>251</v>
      </c>
      <c r="AL30" s="49"/>
      <c r="AM30" s="49"/>
      <c r="AN30" s="49"/>
    </row>
    <row r="31" spans="1:40">
      <c r="A31" s="46" t="s">
        <v>183</v>
      </c>
    </row>
    <row r="32" spans="1:40">
      <c r="A32" s="51" t="s">
        <v>21</v>
      </c>
      <c r="B32" s="56">
        <f>(SUMPRODUCT(E32:AN32,$E$178:$AN$178)/100)/B$178</f>
        <v>0.17721855763699754</v>
      </c>
      <c r="C32" s="57"/>
      <c r="D32" s="56">
        <f>(E32*E$178+F32*F$178+G32*G$178+H32*H$178+R32*R$178+U32*U$178+W32*W$178+Y32*Y$178+AA32*AA$178+AG32*AG$178+AH32*AH$178+AJ32*AJ$178+AK32*AK$178+AL32*AL$178)/D$178/100</f>
        <v>0.17721855763699754</v>
      </c>
      <c r="H32">
        <v>27.25</v>
      </c>
      <c r="R32" s="47">
        <v>50</v>
      </c>
      <c r="U32">
        <v>20</v>
      </c>
      <c r="W32" s="47">
        <v>21.3</v>
      </c>
      <c r="Y32">
        <v>71</v>
      </c>
      <c r="AA32">
        <v>19</v>
      </c>
      <c r="AF32" s="47">
        <v>5</v>
      </c>
      <c r="AG32">
        <v>30</v>
      </c>
      <c r="AH32" s="47">
        <v>57.9</v>
      </c>
      <c r="AJ32">
        <v>6</v>
      </c>
    </row>
    <row r="33" spans="1:43">
      <c r="A33" s="45" t="s">
        <v>180</v>
      </c>
      <c r="B33" s="56">
        <f t="shared" ref="B33:B43" si="9">(SUMPRODUCT(E33:AN33,$E$178:$AN$178)/100)/B$178</f>
        <v>0.16021942327634436</v>
      </c>
      <c r="C33" s="57"/>
      <c r="D33" s="56">
        <f t="shared" ref="D33:D43" si="10">(E33*E$178+F33*F$178+G33*G$178+H33*H$178+R33*R$178+U33*U$178+W33*W$178+Y33*Y$178+AA33*AA$178+AG33*AG$178+AH33*AH$178+AJ33*AJ$178+AK33*AK$178+AL33*AL$178)/D$178/100</f>
        <v>0.16021942327634434</v>
      </c>
      <c r="W33" s="47">
        <v>4.75</v>
      </c>
      <c r="AA33">
        <v>17.5</v>
      </c>
      <c r="AF33" s="47">
        <v>5</v>
      </c>
      <c r="AK33" s="47">
        <v>65.599999999999994</v>
      </c>
      <c r="AQ33">
        <f>AK33*AK178/D178</f>
        <v>10.179414287398545</v>
      </c>
    </row>
    <row r="34" spans="1:43">
      <c r="A34" s="45" t="s">
        <v>22</v>
      </c>
      <c r="B34" s="56">
        <f t="shared" si="9"/>
        <v>7.060273281410985E-2</v>
      </c>
      <c r="C34" s="57"/>
      <c r="D34" s="56">
        <f t="shared" si="10"/>
        <v>7.060273281410985E-2</v>
      </c>
      <c r="H34">
        <v>7.7</v>
      </c>
      <c r="U34">
        <v>20.5</v>
      </c>
      <c r="Y34">
        <v>13</v>
      </c>
      <c r="AA34">
        <v>4.5</v>
      </c>
      <c r="AH34" s="47">
        <v>7.5</v>
      </c>
      <c r="AJ34">
        <v>4</v>
      </c>
    </row>
    <row r="35" spans="1:43">
      <c r="A35" s="45" t="s">
        <v>23</v>
      </c>
      <c r="B35" s="56">
        <f t="shared" si="9"/>
        <v>5.8603094920459828E-2</v>
      </c>
      <c r="C35" s="57"/>
      <c r="D35" s="56">
        <f t="shared" si="10"/>
        <v>5.8603094920459828E-2</v>
      </c>
      <c r="E35" s="47">
        <v>20</v>
      </c>
      <c r="F35">
        <v>30</v>
      </c>
      <c r="G35" s="47">
        <v>7</v>
      </c>
      <c r="H35">
        <v>2.0299999999999998</v>
      </c>
      <c r="R35" s="47">
        <v>30</v>
      </c>
      <c r="Y35">
        <v>10</v>
      </c>
      <c r="AF35" s="47">
        <v>5</v>
      </c>
      <c r="AG35">
        <v>20</v>
      </c>
      <c r="AH35" s="47">
        <v>9.9</v>
      </c>
      <c r="AJ35">
        <v>4</v>
      </c>
      <c r="AK35" s="47">
        <v>34</v>
      </c>
    </row>
    <row r="36" spans="1:43">
      <c r="A36" s="45" t="s">
        <v>24</v>
      </c>
      <c r="B36" s="56">
        <f t="shared" si="9"/>
        <v>2.24309525323186E-3</v>
      </c>
      <c r="C36" s="57"/>
      <c r="D36" s="56">
        <f t="shared" si="10"/>
        <v>2.24309525323186E-3</v>
      </c>
      <c r="G36" s="47">
        <v>1</v>
      </c>
      <c r="U36">
        <v>0.1</v>
      </c>
      <c r="W36" s="47">
        <v>0.12</v>
      </c>
      <c r="Y36">
        <v>3</v>
      </c>
      <c r="Z36" s="47">
        <v>0.1</v>
      </c>
      <c r="AH36" s="47">
        <v>5.3</v>
      </c>
      <c r="AJ36">
        <v>3</v>
      </c>
    </row>
    <row r="37" spans="1:43">
      <c r="A37" s="45" t="s">
        <v>25</v>
      </c>
      <c r="B37" s="56">
        <f t="shared" si="9"/>
        <v>2.9856094091700768E-2</v>
      </c>
      <c r="C37" s="57"/>
      <c r="D37" s="56">
        <f t="shared" si="10"/>
        <v>2.9856094091700772E-2</v>
      </c>
      <c r="H37">
        <v>20.350000000000001</v>
      </c>
      <c r="AJ37">
        <v>80</v>
      </c>
    </row>
    <row r="38" spans="1:43">
      <c r="A38" s="45" t="s">
        <v>26</v>
      </c>
      <c r="B38" s="56">
        <f t="shared" si="9"/>
        <v>0.36038044232740374</v>
      </c>
      <c r="C38" s="57"/>
      <c r="D38" s="56">
        <f t="shared" si="10"/>
        <v>0.36038044232740374</v>
      </c>
      <c r="E38" s="47">
        <v>80</v>
      </c>
      <c r="F38">
        <v>70</v>
      </c>
      <c r="G38" s="47">
        <v>92</v>
      </c>
      <c r="H38">
        <v>14.03</v>
      </c>
      <c r="U38">
        <v>33</v>
      </c>
      <c r="W38" s="47">
        <v>62.23</v>
      </c>
      <c r="Y38">
        <v>1</v>
      </c>
      <c r="Z38" s="47">
        <v>3</v>
      </c>
      <c r="AA38">
        <v>58</v>
      </c>
      <c r="AF38" s="47">
        <v>85</v>
      </c>
      <c r="AH38" s="47">
        <v>13.6</v>
      </c>
      <c r="AJ38">
        <v>2</v>
      </c>
    </row>
    <row r="39" spans="1:43">
      <c r="A39" s="45" t="s">
        <v>27</v>
      </c>
      <c r="B39" s="56">
        <f t="shared" si="9"/>
        <v>2.9585482612335696E-3</v>
      </c>
      <c r="C39" s="57"/>
      <c r="D39" s="56">
        <f t="shared" si="10"/>
        <v>2.9585482612335696E-3</v>
      </c>
      <c r="H39">
        <v>3.43</v>
      </c>
    </row>
    <row r="40" spans="1:43">
      <c r="A40" s="45" t="s">
        <v>28</v>
      </c>
      <c r="B40" s="56">
        <f t="shared" si="9"/>
        <v>1.5241972755476662E-3</v>
      </c>
      <c r="C40" s="57"/>
      <c r="D40" s="56">
        <f t="shared" si="10"/>
        <v>1.524197275547666E-3</v>
      </c>
      <c r="H40">
        <v>1.25</v>
      </c>
      <c r="W40" s="47">
        <v>0.01</v>
      </c>
      <c r="AG40">
        <v>20</v>
      </c>
      <c r="AH40" s="47">
        <v>0.3</v>
      </c>
      <c r="AJ40">
        <v>1</v>
      </c>
    </row>
    <row r="41" spans="1:43">
      <c r="A41" s="45" t="s">
        <v>29</v>
      </c>
      <c r="B41" s="56">
        <f t="shared" si="9"/>
        <v>2.1929111268222533E-3</v>
      </c>
      <c r="C41" s="57"/>
      <c r="D41" s="56">
        <f t="shared" si="10"/>
        <v>2.1929111268222533E-3</v>
      </c>
      <c r="H41">
        <v>0.23</v>
      </c>
      <c r="Y41">
        <v>2</v>
      </c>
      <c r="AH41" s="47">
        <v>5.5</v>
      </c>
      <c r="AK41" s="47">
        <v>0.4</v>
      </c>
    </row>
    <row r="42" spans="1:43">
      <c r="A42" s="45" t="s">
        <v>25</v>
      </c>
      <c r="B42" s="56">
        <f t="shared" si="9"/>
        <v>0</v>
      </c>
      <c r="C42" s="57"/>
      <c r="D42" s="56">
        <f t="shared" si="10"/>
        <v>0</v>
      </c>
    </row>
    <row r="43" spans="1:43" ht="19.5" customHeight="1">
      <c r="A43" s="45" t="s">
        <v>30</v>
      </c>
      <c r="B43" s="56">
        <f t="shared" si="9"/>
        <v>0.10408005470145248</v>
      </c>
      <c r="C43" s="57"/>
      <c r="D43" s="56">
        <f t="shared" si="10"/>
        <v>0.10408005470145248</v>
      </c>
      <c r="H43">
        <v>23.73</v>
      </c>
      <c r="R43" s="47">
        <v>20</v>
      </c>
      <c r="U43">
        <v>26.4</v>
      </c>
      <c r="W43" s="47">
        <v>11.59</v>
      </c>
      <c r="Z43" s="47">
        <v>96.9</v>
      </c>
      <c r="AA43">
        <v>1</v>
      </c>
      <c r="AG43">
        <v>30</v>
      </c>
    </row>
    <row r="44" spans="1:43" ht="409.5">
      <c r="A44" s="46" t="s">
        <v>31</v>
      </c>
      <c r="E44" s="47" t="s">
        <v>220</v>
      </c>
      <c r="F44" t="s">
        <v>220</v>
      </c>
      <c r="G44" s="47" t="s">
        <v>222</v>
      </c>
      <c r="H44" t="s">
        <v>210</v>
      </c>
      <c r="R44" s="47" t="s">
        <v>214</v>
      </c>
      <c r="U44" t="s">
        <v>244</v>
      </c>
      <c r="W44" s="47" t="s">
        <v>226</v>
      </c>
      <c r="Y44" t="s">
        <v>215</v>
      </c>
      <c r="Z44" s="47" t="s">
        <v>227</v>
      </c>
      <c r="AA44" t="s">
        <v>230</v>
      </c>
      <c r="AG44" t="s">
        <v>216</v>
      </c>
      <c r="AH44" s="47" t="s">
        <v>219</v>
      </c>
      <c r="AJ44" t="s">
        <v>234</v>
      </c>
      <c r="AK44" s="66" t="s">
        <v>250</v>
      </c>
    </row>
    <row r="45" spans="1:43">
      <c r="A45" s="45" t="s">
        <v>40</v>
      </c>
      <c r="C45" s="49"/>
      <c r="D45" s="49"/>
      <c r="E45" s="50" t="s">
        <v>139</v>
      </c>
      <c r="F45" s="49" t="s">
        <v>139</v>
      </c>
      <c r="G45" s="50"/>
      <c r="H45" s="49" t="s">
        <v>145</v>
      </c>
      <c r="I45" s="49" t="s">
        <v>235</v>
      </c>
      <c r="J45" s="49" t="s">
        <v>237</v>
      </c>
      <c r="K45" s="49" t="s">
        <v>239</v>
      </c>
      <c r="L45" s="49" t="s">
        <v>241</v>
      </c>
      <c r="M45" s="49" t="s">
        <v>242</v>
      </c>
      <c r="N45" s="49" t="s">
        <v>146</v>
      </c>
      <c r="O45" s="49" t="s">
        <v>147</v>
      </c>
      <c r="P45" s="49" t="s">
        <v>148</v>
      </c>
      <c r="Q45" s="49" t="s">
        <v>176</v>
      </c>
      <c r="R45" s="50" t="s">
        <v>149</v>
      </c>
      <c r="S45" s="50" t="s">
        <v>150</v>
      </c>
      <c r="T45" s="50" t="s">
        <v>151</v>
      </c>
      <c r="U45" s="49" t="s">
        <v>154</v>
      </c>
      <c r="V45" s="49" t="s">
        <v>155</v>
      </c>
      <c r="W45" s="50" t="s">
        <v>154</v>
      </c>
      <c r="X45" s="50" t="s">
        <v>155</v>
      </c>
      <c r="Y45" s="49" t="s">
        <v>157</v>
      </c>
      <c r="Z45" s="50" t="s">
        <v>249</v>
      </c>
      <c r="AA45" s="49" t="s">
        <v>165</v>
      </c>
      <c r="AB45" s="49" t="s">
        <v>155</v>
      </c>
      <c r="AC45" s="49" t="s">
        <v>154</v>
      </c>
      <c r="AD45" s="49" t="s">
        <v>248</v>
      </c>
      <c r="AE45" s="49" t="s">
        <v>175</v>
      </c>
      <c r="AF45" s="50"/>
      <c r="AG45" s="49" t="s">
        <v>161</v>
      </c>
      <c r="AH45" s="50" t="s">
        <v>164</v>
      </c>
      <c r="AI45" s="50" t="s">
        <v>165</v>
      </c>
      <c r="AJ45" s="49" t="s">
        <v>167</v>
      </c>
      <c r="AK45" s="50" t="s">
        <v>169</v>
      </c>
      <c r="AL45" s="49" t="s">
        <v>171</v>
      </c>
      <c r="AM45" s="49" t="s">
        <v>173</v>
      </c>
      <c r="AN45" s="49" t="s">
        <v>164</v>
      </c>
      <c r="AO45" s="49"/>
      <c r="AP45" s="49"/>
    </row>
    <row r="46" spans="1:43">
      <c r="A46" s="45" t="s">
        <v>41</v>
      </c>
    </row>
    <row r="47" spans="1:43">
      <c r="A47" s="46" t="s">
        <v>42</v>
      </c>
      <c r="E47" s="47">
        <f>SUM(E48:E57)</f>
        <v>100</v>
      </c>
      <c r="F47" s="47">
        <f t="shared" ref="F47:AN47" si="11">SUM(F48:F57)</f>
        <v>100</v>
      </c>
      <c r="G47" s="47">
        <f t="shared" si="11"/>
        <v>0</v>
      </c>
      <c r="H47" s="47">
        <f t="shared" si="11"/>
        <v>100</v>
      </c>
      <c r="I47" s="47">
        <f t="shared" si="11"/>
        <v>100</v>
      </c>
      <c r="J47" s="47">
        <f t="shared" si="11"/>
        <v>100</v>
      </c>
      <c r="K47" s="47">
        <f t="shared" si="11"/>
        <v>100</v>
      </c>
      <c r="L47" s="47">
        <f t="shared" si="11"/>
        <v>100</v>
      </c>
      <c r="M47" s="47">
        <f t="shared" si="11"/>
        <v>100</v>
      </c>
      <c r="N47" s="47">
        <f t="shared" si="11"/>
        <v>100</v>
      </c>
      <c r="O47" s="47">
        <f t="shared" si="11"/>
        <v>100</v>
      </c>
      <c r="P47" s="47">
        <f t="shared" si="11"/>
        <v>100</v>
      </c>
      <c r="Q47" s="47">
        <f t="shared" si="11"/>
        <v>98</v>
      </c>
      <c r="R47" s="47">
        <f t="shared" si="11"/>
        <v>100</v>
      </c>
      <c r="S47" s="47">
        <f t="shared" si="11"/>
        <v>100</v>
      </c>
      <c r="T47" s="47">
        <f t="shared" si="11"/>
        <v>100</v>
      </c>
      <c r="U47" s="47">
        <f t="shared" si="11"/>
        <v>31</v>
      </c>
      <c r="V47" s="47">
        <f t="shared" si="11"/>
        <v>0</v>
      </c>
      <c r="W47" s="47">
        <f t="shared" si="11"/>
        <v>100</v>
      </c>
      <c r="X47" s="47">
        <f t="shared" si="11"/>
        <v>100</v>
      </c>
      <c r="Y47" s="47">
        <f t="shared" si="11"/>
        <v>100</v>
      </c>
      <c r="Z47" s="47">
        <f t="shared" si="11"/>
        <v>100</v>
      </c>
      <c r="AA47" s="47">
        <f t="shared" si="11"/>
        <v>100</v>
      </c>
      <c r="AB47" s="47">
        <f t="shared" si="11"/>
        <v>100</v>
      </c>
      <c r="AC47" s="47">
        <f t="shared" si="11"/>
        <v>100</v>
      </c>
      <c r="AD47" s="47">
        <f t="shared" si="11"/>
        <v>100</v>
      </c>
      <c r="AE47" s="47">
        <f t="shared" si="11"/>
        <v>100</v>
      </c>
      <c r="AF47" s="47">
        <f t="shared" si="11"/>
        <v>0</v>
      </c>
      <c r="AG47" s="47">
        <f t="shared" si="11"/>
        <v>100</v>
      </c>
      <c r="AH47" s="47">
        <f t="shared" si="11"/>
        <v>2</v>
      </c>
      <c r="AI47" s="47">
        <f t="shared" si="11"/>
        <v>3</v>
      </c>
      <c r="AJ47" s="47">
        <f t="shared" si="11"/>
        <v>100</v>
      </c>
      <c r="AK47" s="47">
        <f t="shared" si="11"/>
        <v>100</v>
      </c>
      <c r="AL47" s="47">
        <f t="shared" si="11"/>
        <v>100</v>
      </c>
      <c r="AM47" s="47">
        <f t="shared" si="11"/>
        <v>100</v>
      </c>
      <c r="AN47" s="47">
        <f t="shared" si="11"/>
        <v>100</v>
      </c>
    </row>
    <row r="48" spans="1:43">
      <c r="A48" s="45" t="s">
        <v>43</v>
      </c>
      <c r="B48" s="56">
        <f>(SUMPRODUCT(E48:AN48,$E$109:$AN$109)/100)/B$109</f>
        <v>0.43208511465215704</v>
      </c>
      <c r="D48" s="56"/>
      <c r="E48" s="47">
        <v>79</v>
      </c>
      <c r="F48">
        <v>65</v>
      </c>
      <c r="H48">
        <v>60</v>
      </c>
      <c r="I48">
        <v>43</v>
      </c>
      <c r="J48">
        <v>90</v>
      </c>
      <c r="K48">
        <v>60</v>
      </c>
      <c r="L48">
        <v>40</v>
      </c>
      <c r="M48">
        <v>80</v>
      </c>
      <c r="N48">
        <v>90</v>
      </c>
      <c r="O48">
        <v>25</v>
      </c>
      <c r="P48">
        <v>35</v>
      </c>
      <c r="Q48">
        <v>96</v>
      </c>
      <c r="R48" s="47">
        <v>70</v>
      </c>
      <c r="S48" s="47">
        <v>60</v>
      </c>
      <c r="T48" s="47">
        <v>60</v>
      </c>
      <c r="U48">
        <v>30</v>
      </c>
      <c r="W48" s="47">
        <v>70</v>
      </c>
      <c r="X48" s="47">
        <v>40</v>
      </c>
      <c r="Y48">
        <v>60</v>
      </c>
      <c r="Z48" s="47">
        <v>18.5</v>
      </c>
      <c r="AA48">
        <v>85</v>
      </c>
      <c r="AB48">
        <v>50</v>
      </c>
      <c r="AC48">
        <v>96</v>
      </c>
      <c r="AD48">
        <v>25</v>
      </c>
      <c r="AE48">
        <v>92.5</v>
      </c>
      <c r="AG48">
        <v>40</v>
      </c>
      <c r="AH48" s="47">
        <v>1</v>
      </c>
      <c r="AI48" s="47">
        <v>1</v>
      </c>
      <c r="AK48" s="47">
        <v>65</v>
      </c>
      <c r="AL48">
        <v>35</v>
      </c>
      <c r="AM48">
        <v>46</v>
      </c>
    </row>
    <row r="49" spans="1:40">
      <c r="A49" s="45" t="s">
        <v>44</v>
      </c>
      <c r="B49" s="56">
        <f t="shared" ref="B49:B57" si="12">(SUMPRODUCT(E49:AN49,$E$109:$AN$109)/100)/B$109</f>
        <v>4.2363000388651381E-4</v>
      </c>
      <c r="D49" s="56"/>
      <c r="R49" s="47">
        <v>5</v>
      </c>
      <c r="AA49">
        <v>5</v>
      </c>
      <c r="AE49">
        <v>0.5</v>
      </c>
      <c r="AH49" s="47">
        <v>1</v>
      </c>
      <c r="AI49" s="47">
        <v>1</v>
      </c>
      <c r="AK49" s="47">
        <v>1</v>
      </c>
    </row>
    <row r="50" spans="1:40">
      <c r="A50" s="45" t="s">
        <v>140</v>
      </c>
      <c r="B50" s="56">
        <f t="shared" si="12"/>
        <v>0</v>
      </c>
      <c r="D50" s="56"/>
      <c r="R50" s="47">
        <v>2</v>
      </c>
      <c r="S50" s="47">
        <v>10</v>
      </c>
      <c r="T50" s="47">
        <v>10</v>
      </c>
      <c r="U50">
        <v>1</v>
      </c>
      <c r="AK50" s="47">
        <v>1</v>
      </c>
    </row>
    <row r="51" spans="1:40">
      <c r="A51" s="45" t="s">
        <v>45</v>
      </c>
      <c r="B51" s="56">
        <f t="shared" si="12"/>
        <v>1.719782355227361E-3</v>
      </c>
      <c r="D51" s="56"/>
      <c r="F51">
        <v>1</v>
      </c>
      <c r="R51" s="47">
        <v>2</v>
      </c>
      <c r="AE51">
        <v>1.5</v>
      </c>
      <c r="AK51" s="47">
        <v>1</v>
      </c>
    </row>
    <row r="52" spans="1:40">
      <c r="A52" s="45" t="s">
        <v>46</v>
      </c>
      <c r="B52" s="56">
        <f t="shared" si="12"/>
        <v>3.7543723280217644E-3</v>
      </c>
      <c r="D52" s="56"/>
      <c r="E52" s="47">
        <v>1</v>
      </c>
      <c r="F52">
        <v>1</v>
      </c>
      <c r="Q52">
        <v>1</v>
      </c>
      <c r="R52" s="47">
        <v>6</v>
      </c>
      <c r="S52" s="47">
        <v>5</v>
      </c>
      <c r="T52" s="47">
        <v>5</v>
      </c>
      <c r="AE52">
        <v>2</v>
      </c>
      <c r="AG52">
        <v>10</v>
      </c>
      <c r="AK52" s="47">
        <v>1</v>
      </c>
    </row>
    <row r="53" spans="1:40">
      <c r="A53" s="45" t="s">
        <v>47</v>
      </c>
      <c r="B53" s="56">
        <f t="shared" si="12"/>
        <v>2.506801399144967E-3</v>
      </c>
      <c r="D53" s="56"/>
      <c r="F53">
        <v>1</v>
      </c>
      <c r="L53">
        <v>3</v>
      </c>
      <c r="AE53">
        <v>3</v>
      </c>
      <c r="AK53" s="47">
        <v>1</v>
      </c>
    </row>
    <row r="54" spans="1:40">
      <c r="A54" s="45" t="s">
        <v>48</v>
      </c>
      <c r="B54" s="56">
        <f t="shared" si="12"/>
        <v>5.9633307423241348E-2</v>
      </c>
      <c r="D54" s="56"/>
      <c r="E54" s="47">
        <v>20</v>
      </c>
      <c r="F54">
        <v>32</v>
      </c>
      <c r="I54">
        <v>7.3</v>
      </c>
      <c r="J54">
        <v>10</v>
      </c>
      <c r="K54">
        <v>30</v>
      </c>
      <c r="L54">
        <v>5</v>
      </c>
      <c r="N54">
        <v>10</v>
      </c>
      <c r="O54">
        <v>60</v>
      </c>
      <c r="P54">
        <v>50</v>
      </c>
      <c r="Q54">
        <v>1</v>
      </c>
      <c r="R54" s="47">
        <v>15</v>
      </c>
      <c r="S54" s="47">
        <v>25</v>
      </c>
      <c r="T54" s="47">
        <v>25</v>
      </c>
      <c r="W54" s="47">
        <v>20</v>
      </c>
      <c r="Y54">
        <v>40</v>
      </c>
      <c r="AA54">
        <v>10</v>
      </c>
      <c r="AB54">
        <v>33</v>
      </c>
      <c r="AC54">
        <v>4</v>
      </c>
      <c r="AD54">
        <v>75</v>
      </c>
      <c r="AE54">
        <v>0.5</v>
      </c>
      <c r="AI54" s="47">
        <v>1</v>
      </c>
      <c r="AJ54">
        <v>34</v>
      </c>
      <c r="AK54" s="47">
        <v>10</v>
      </c>
      <c r="AL54">
        <v>25</v>
      </c>
      <c r="AM54">
        <v>21</v>
      </c>
      <c r="AN54">
        <v>50</v>
      </c>
    </row>
    <row r="55" spans="1:40">
      <c r="A55" s="45" t="s">
        <v>49</v>
      </c>
      <c r="B55" s="56">
        <f t="shared" si="12"/>
        <v>6.0980761756704242E-2</v>
      </c>
      <c r="D55" s="56"/>
      <c r="I55">
        <v>49.7</v>
      </c>
      <c r="K55">
        <v>5</v>
      </c>
      <c r="L55">
        <v>32</v>
      </c>
      <c r="O55">
        <v>15</v>
      </c>
      <c r="P55">
        <v>15</v>
      </c>
      <c r="W55" s="47">
        <v>10</v>
      </c>
      <c r="X55" s="47">
        <v>44</v>
      </c>
      <c r="Z55" s="47">
        <v>7.5</v>
      </c>
      <c r="AG55">
        <v>30</v>
      </c>
      <c r="AJ55">
        <v>66</v>
      </c>
      <c r="AK55" s="47">
        <v>5</v>
      </c>
      <c r="AL55">
        <v>37</v>
      </c>
      <c r="AM55">
        <v>33</v>
      </c>
    </row>
    <row r="56" spans="1:40">
      <c r="A56" s="45" t="s">
        <v>50</v>
      </c>
      <c r="B56" s="56">
        <f t="shared" si="12"/>
        <v>0.43302759424795961</v>
      </c>
      <c r="D56" s="56"/>
      <c r="K56">
        <v>5</v>
      </c>
      <c r="L56">
        <v>20</v>
      </c>
      <c r="X56" s="47">
        <v>16</v>
      </c>
      <c r="Z56" s="47">
        <v>74</v>
      </c>
      <c r="AB56">
        <v>17</v>
      </c>
      <c r="AG56">
        <v>20</v>
      </c>
      <c r="AK56" s="47">
        <v>15</v>
      </c>
      <c r="AL56">
        <v>3</v>
      </c>
      <c r="AN56">
        <v>50</v>
      </c>
    </row>
    <row r="57" spans="1:40">
      <c r="A57" s="45" t="s">
        <v>51</v>
      </c>
      <c r="B57" s="56">
        <f t="shared" si="12"/>
        <v>0</v>
      </c>
      <c r="D57" s="56"/>
      <c r="H57">
        <v>40</v>
      </c>
      <c r="M57">
        <v>20</v>
      </c>
    </row>
    <row r="58" spans="1:40">
      <c r="A58" s="46" t="s">
        <v>52</v>
      </c>
    </row>
    <row r="59" spans="1:40">
      <c r="A59" s="45" t="s">
        <v>53</v>
      </c>
    </row>
    <row r="60" spans="1:40">
      <c r="A60" s="46" t="s">
        <v>54</v>
      </c>
      <c r="E60" s="47">
        <f>SUM(E61:E75)</f>
        <v>100</v>
      </c>
      <c r="F60">
        <f t="shared" ref="F60:AN60" si="13">SUM(F61:F75)</f>
        <v>100</v>
      </c>
      <c r="G60" s="47">
        <f t="shared" si="13"/>
        <v>0</v>
      </c>
      <c r="H60">
        <f t="shared" si="13"/>
        <v>100</v>
      </c>
      <c r="I60">
        <f t="shared" si="13"/>
        <v>100</v>
      </c>
      <c r="J60">
        <f t="shared" si="13"/>
        <v>100</v>
      </c>
      <c r="K60">
        <f t="shared" si="13"/>
        <v>100</v>
      </c>
      <c r="L60">
        <f t="shared" si="13"/>
        <v>100</v>
      </c>
      <c r="M60">
        <f t="shared" si="13"/>
        <v>100</v>
      </c>
      <c r="N60">
        <f t="shared" si="13"/>
        <v>100</v>
      </c>
      <c r="O60">
        <f t="shared" si="13"/>
        <v>100</v>
      </c>
      <c r="P60">
        <f t="shared" si="13"/>
        <v>100</v>
      </c>
      <c r="Q60">
        <f t="shared" si="13"/>
        <v>100</v>
      </c>
      <c r="R60" s="47">
        <f t="shared" si="13"/>
        <v>100</v>
      </c>
      <c r="S60" s="47">
        <f t="shared" si="13"/>
        <v>100</v>
      </c>
      <c r="T60" s="47">
        <f t="shared" si="13"/>
        <v>100</v>
      </c>
      <c r="U60">
        <f t="shared" si="13"/>
        <v>100</v>
      </c>
      <c r="V60">
        <f t="shared" si="13"/>
        <v>100</v>
      </c>
      <c r="W60" s="47">
        <f t="shared" si="13"/>
        <v>100</v>
      </c>
      <c r="X60" s="47">
        <f t="shared" si="13"/>
        <v>100</v>
      </c>
      <c r="Y60">
        <f t="shared" si="13"/>
        <v>100</v>
      </c>
      <c r="Z60" s="47">
        <f t="shared" si="13"/>
        <v>7</v>
      </c>
      <c r="AA60">
        <f t="shared" si="13"/>
        <v>100</v>
      </c>
      <c r="AB60">
        <f t="shared" si="13"/>
        <v>100</v>
      </c>
      <c r="AC60">
        <f t="shared" si="13"/>
        <v>100</v>
      </c>
      <c r="AD60">
        <f t="shared" si="13"/>
        <v>100</v>
      </c>
      <c r="AE60">
        <f t="shared" si="13"/>
        <v>100</v>
      </c>
      <c r="AF60" s="47">
        <f t="shared" si="13"/>
        <v>0</v>
      </c>
      <c r="AG60">
        <f t="shared" si="13"/>
        <v>3</v>
      </c>
      <c r="AH60" s="47">
        <f t="shared" si="13"/>
        <v>2</v>
      </c>
      <c r="AI60" s="47">
        <f t="shared" si="13"/>
        <v>2</v>
      </c>
      <c r="AJ60">
        <f t="shared" si="13"/>
        <v>1</v>
      </c>
      <c r="AK60" s="47">
        <f t="shared" si="13"/>
        <v>30</v>
      </c>
      <c r="AL60">
        <f t="shared" si="13"/>
        <v>100</v>
      </c>
      <c r="AM60">
        <f t="shared" si="13"/>
        <v>100</v>
      </c>
      <c r="AN60">
        <f t="shared" si="13"/>
        <v>100</v>
      </c>
    </row>
    <row r="61" spans="1:40">
      <c r="A61" s="45" t="s">
        <v>55</v>
      </c>
      <c r="B61" s="56">
        <f>(SUMPRODUCT(E61:AN61,$E$109:$AN$109)/100)/SUMIF(E$60:AN$60,100,E$109:AN$109)</f>
        <v>2.9215871516296645E-2</v>
      </c>
      <c r="M61">
        <v>20</v>
      </c>
      <c r="Q61">
        <v>5</v>
      </c>
      <c r="Z61" s="47">
        <v>1</v>
      </c>
      <c r="AK61" s="47">
        <v>30</v>
      </c>
    </row>
    <row r="62" spans="1:40">
      <c r="A62" s="45" t="s">
        <v>56</v>
      </c>
      <c r="B62" s="56">
        <f t="shared" ref="B62:B75" si="14">(SUMPRODUCT(E62:AN62,$E$109:$AN$109)/100)/SUMIF(E$60:AN$60,100,E$109:AN$109)</f>
        <v>0.30928200283419932</v>
      </c>
      <c r="E62" s="47">
        <v>47</v>
      </c>
      <c r="J62">
        <v>60</v>
      </c>
      <c r="M62">
        <v>15</v>
      </c>
      <c r="N62">
        <v>60</v>
      </c>
      <c r="P62">
        <v>74</v>
      </c>
      <c r="U62">
        <v>100</v>
      </c>
      <c r="V62">
        <v>100</v>
      </c>
      <c r="W62" s="47">
        <v>100</v>
      </c>
      <c r="X62" s="47">
        <v>100</v>
      </c>
      <c r="Z62" s="47">
        <v>1</v>
      </c>
      <c r="AA62">
        <v>90</v>
      </c>
      <c r="AC62">
        <v>100</v>
      </c>
      <c r="AD62">
        <v>80</v>
      </c>
      <c r="AE62">
        <v>90</v>
      </c>
    </row>
    <row r="63" spans="1:40">
      <c r="A63" s="45" t="s">
        <v>57</v>
      </c>
      <c r="B63" s="56">
        <f t="shared" si="14"/>
        <v>6.5186584789796886E-2</v>
      </c>
      <c r="Z63" s="47">
        <v>1</v>
      </c>
      <c r="AB63">
        <v>100</v>
      </c>
      <c r="AL63">
        <v>100</v>
      </c>
      <c r="AM63">
        <v>100</v>
      </c>
      <c r="AN63">
        <v>100</v>
      </c>
    </row>
    <row r="64" spans="1:40">
      <c r="A64" s="45" t="s">
        <v>58</v>
      </c>
      <c r="B64" s="56">
        <f t="shared" si="14"/>
        <v>1.8153046764289089E-2</v>
      </c>
      <c r="E64" s="47">
        <v>3</v>
      </c>
      <c r="Z64" s="47">
        <v>1</v>
      </c>
      <c r="AH64" s="47">
        <v>1</v>
      </c>
      <c r="AI64" s="47">
        <v>1</v>
      </c>
    </row>
    <row r="65" spans="1:36">
      <c r="A65" s="45" t="s">
        <v>59</v>
      </c>
      <c r="B65" s="56">
        <f t="shared" si="14"/>
        <v>0.18930089749645726</v>
      </c>
      <c r="E65" s="47">
        <v>30</v>
      </c>
      <c r="F65">
        <v>55</v>
      </c>
      <c r="J65">
        <v>30</v>
      </c>
      <c r="N65">
        <v>30</v>
      </c>
      <c r="R65" s="47">
        <v>100</v>
      </c>
      <c r="S65" s="47">
        <v>100</v>
      </c>
      <c r="T65" s="47">
        <v>100</v>
      </c>
      <c r="Y65">
        <v>60</v>
      </c>
      <c r="Z65" s="47">
        <v>1</v>
      </c>
      <c r="AA65">
        <v>5</v>
      </c>
      <c r="AD65">
        <v>20</v>
      </c>
      <c r="AE65">
        <v>4</v>
      </c>
      <c r="AG65">
        <v>1</v>
      </c>
    </row>
    <row r="66" spans="1:36">
      <c r="A66" s="45" t="s">
        <v>60</v>
      </c>
      <c r="B66" s="56">
        <f t="shared" si="14"/>
        <v>5.2990080302314599E-2</v>
      </c>
      <c r="F66">
        <v>15</v>
      </c>
      <c r="P66">
        <v>25</v>
      </c>
      <c r="Z66" s="47">
        <v>1</v>
      </c>
      <c r="AG66">
        <v>1</v>
      </c>
      <c r="AH66" s="47">
        <v>1</v>
      </c>
      <c r="AI66" s="47">
        <v>1</v>
      </c>
    </row>
    <row r="67" spans="1:36">
      <c r="A67" s="45" t="s">
        <v>61</v>
      </c>
      <c r="B67" s="56">
        <f t="shared" si="14"/>
        <v>1.4170996693434105E-2</v>
      </c>
      <c r="Z67" s="47">
        <v>1</v>
      </c>
    </row>
    <row r="68" spans="1:36">
      <c r="A68" s="45" t="s">
        <v>62</v>
      </c>
      <c r="B68" s="56">
        <f t="shared" si="14"/>
        <v>5.1960321209258387E-5</v>
      </c>
      <c r="K68">
        <v>5</v>
      </c>
      <c r="L68">
        <v>5</v>
      </c>
      <c r="AJ68">
        <v>1</v>
      </c>
    </row>
    <row r="69" spans="1:36">
      <c r="A69" s="45" t="s">
        <v>63</v>
      </c>
      <c r="B69" s="56">
        <f t="shared" si="14"/>
        <v>0</v>
      </c>
    </row>
    <row r="70" spans="1:36">
      <c r="A70" s="45" t="s">
        <v>64</v>
      </c>
      <c r="B70" s="56">
        <f t="shared" si="14"/>
        <v>0.10196032120925838</v>
      </c>
      <c r="E70" s="47">
        <v>20</v>
      </c>
      <c r="F70">
        <v>30</v>
      </c>
      <c r="AA70">
        <v>5</v>
      </c>
      <c r="AE70">
        <v>6</v>
      </c>
      <c r="AG70">
        <v>1</v>
      </c>
    </row>
    <row r="71" spans="1:36">
      <c r="A71" s="45" t="s">
        <v>65</v>
      </c>
      <c r="B71" s="56">
        <f t="shared" si="14"/>
        <v>0</v>
      </c>
    </row>
    <row r="72" spans="1:36">
      <c r="A72" s="45" t="s">
        <v>66</v>
      </c>
      <c r="B72" s="56">
        <f t="shared" si="14"/>
        <v>6.4501653282947574E-2</v>
      </c>
      <c r="I72">
        <v>100</v>
      </c>
      <c r="M72">
        <v>35</v>
      </c>
      <c r="Q72">
        <v>15</v>
      </c>
    </row>
    <row r="73" spans="1:36">
      <c r="A73" s="45" t="s">
        <v>67</v>
      </c>
      <c r="B73" s="56">
        <f t="shared" si="14"/>
        <v>0.24260746339159189</v>
      </c>
      <c r="J73">
        <v>10</v>
      </c>
      <c r="K73">
        <v>95</v>
      </c>
      <c r="L73">
        <v>95</v>
      </c>
      <c r="M73">
        <v>30</v>
      </c>
      <c r="N73">
        <v>10</v>
      </c>
      <c r="Q73">
        <v>80</v>
      </c>
    </row>
    <row r="74" spans="1:36">
      <c r="A74" s="45" t="s">
        <v>68</v>
      </c>
      <c r="B74" s="56">
        <f t="shared" si="14"/>
        <v>0</v>
      </c>
    </row>
    <row r="75" spans="1:36">
      <c r="A75" s="45" t="s">
        <v>69</v>
      </c>
      <c r="B75" s="56">
        <f t="shared" si="14"/>
        <v>1.1998110533774208E-2</v>
      </c>
      <c r="H75">
        <v>100</v>
      </c>
      <c r="O75">
        <v>100</v>
      </c>
      <c r="P75">
        <v>1</v>
      </c>
      <c r="Y75">
        <v>40</v>
      </c>
    </row>
    <row r="76" spans="1:36">
      <c r="A76" s="46" t="s">
        <v>70</v>
      </c>
    </row>
    <row r="77" spans="1:36">
      <c r="A77" s="45" t="s">
        <v>71</v>
      </c>
      <c r="I77">
        <v>1</v>
      </c>
      <c r="J77">
        <v>1</v>
      </c>
      <c r="K77">
        <v>1</v>
      </c>
      <c r="L77">
        <v>1</v>
      </c>
      <c r="M77">
        <v>1</v>
      </c>
    </row>
    <row r="78" spans="1:36">
      <c r="A78" s="45" t="s">
        <v>72</v>
      </c>
      <c r="K78">
        <v>1</v>
      </c>
      <c r="L78">
        <v>1</v>
      </c>
      <c r="M78">
        <v>1</v>
      </c>
    </row>
    <row r="79" spans="1:36">
      <c r="A79" s="45" t="s">
        <v>73</v>
      </c>
      <c r="K79">
        <v>1</v>
      </c>
      <c r="L79">
        <v>1</v>
      </c>
      <c r="M79">
        <v>1</v>
      </c>
    </row>
    <row r="80" spans="1:36">
      <c r="A80" s="45" t="s">
        <v>74</v>
      </c>
      <c r="I80">
        <v>1</v>
      </c>
      <c r="K80">
        <v>1</v>
      </c>
      <c r="L80">
        <v>1</v>
      </c>
      <c r="M80">
        <v>1</v>
      </c>
    </row>
    <row r="81" spans="1:40">
      <c r="A81" s="45" t="s">
        <v>75</v>
      </c>
      <c r="I81">
        <v>1</v>
      </c>
      <c r="K81">
        <v>1</v>
      </c>
      <c r="L81">
        <v>1</v>
      </c>
      <c r="M81">
        <v>1</v>
      </c>
    </row>
    <row r="82" spans="1:40">
      <c r="A82" s="45" t="s">
        <v>76</v>
      </c>
      <c r="I82">
        <v>1</v>
      </c>
      <c r="K82">
        <v>1</v>
      </c>
      <c r="L82">
        <v>1</v>
      </c>
      <c r="M82">
        <v>1</v>
      </c>
    </row>
    <row r="83" spans="1:40">
      <c r="A83" s="45" t="s">
        <v>77</v>
      </c>
      <c r="I83">
        <v>1</v>
      </c>
      <c r="J83">
        <v>1</v>
      </c>
      <c r="M83">
        <v>1</v>
      </c>
    </row>
    <row r="84" spans="1:40">
      <c r="A84" s="45" t="s">
        <v>78</v>
      </c>
      <c r="J84">
        <v>1</v>
      </c>
      <c r="M84">
        <v>1</v>
      </c>
    </row>
    <row r="85" spans="1:40">
      <c r="A85" s="45" t="s">
        <v>79</v>
      </c>
      <c r="J85">
        <v>1</v>
      </c>
      <c r="M85">
        <v>1</v>
      </c>
    </row>
    <row r="86" spans="1:40">
      <c r="A86" s="46" t="s">
        <v>80</v>
      </c>
      <c r="E86" s="47">
        <f>SUM(E87:E88)</f>
        <v>100</v>
      </c>
      <c r="F86" s="47">
        <f t="shared" ref="F86:AN86" si="15">SUM(F87:F88)</f>
        <v>100</v>
      </c>
      <c r="G86" s="47">
        <f t="shared" si="15"/>
        <v>0</v>
      </c>
      <c r="H86" s="47">
        <f t="shared" si="15"/>
        <v>100</v>
      </c>
      <c r="I86" s="47">
        <f t="shared" si="15"/>
        <v>100</v>
      </c>
      <c r="J86" s="47">
        <f t="shared" si="15"/>
        <v>100</v>
      </c>
      <c r="K86" s="47">
        <f t="shared" si="15"/>
        <v>100</v>
      </c>
      <c r="L86" s="47">
        <f t="shared" si="15"/>
        <v>100</v>
      </c>
      <c r="M86" s="47">
        <f t="shared" si="15"/>
        <v>100</v>
      </c>
      <c r="N86" s="47">
        <f t="shared" si="15"/>
        <v>100</v>
      </c>
      <c r="O86" s="47">
        <f t="shared" si="15"/>
        <v>100</v>
      </c>
      <c r="P86" s="47">
        <f t="shared" si="15"/>
        <v>100</v>
      </c>
      <c r="Q86" s="47">
        <f t="shared" si="15"/>
        <v>100</v>
      </c>
      <c r="R86" s="47">
        <f t="shared" si="15"/>
        <v>100</v>
      </c>
      <c r="S86" s="47">
        <f t="shared" si="15"/>
        <v>100</v>
      </c>
      <c r="T86" s="47">
        <f t="shared" si="15"/>
        <v>100</v>
      </c>
      <c r="U86" s="47">
        <f t="shared" si="15"/>
        <v>0</v>
      </c>
      <c r="V86" s="47">
        <f t="shared" si="15"/>
        <v>0</v>
      </c>
      <c r="W86" s="47">
        <f t="shared" si="15"/>
        <v>100</v>
      </c>
      <c r="X86" s="47">
        <f t="shared" si="15"/>
        <v>100</v>
      </c>
      <c r="Y86" s="47">
        <f t="shared" si="15"/>
        <v>100</v>
      </c>
      <c r="Z86" s="47">
        <f t="shared" si="15"/>
        <v>100</v>
      </c>
      <c r="AA86" s="47">
        <f t="shared" si="15"/>
        <v>100</v>
      </c>
      <c r="AB86" s="47">
        <f t="shared" si="15"/>
        <v>100</v>
      </c>
      <c r="AC86" s="47">
        <f t="shared" si="15"/>
        <v>0</v>
      </c>
      <c r="AD86" s="47">
        <f t="shared" si="15"/>
        <v>100</v>
      </c>
      <c r="AE86" s="47">
        <f t="shared" si="15"/>
        <v>100</v>
      </c>
      <c r="AF86" s="47">
        <f t="shared" si="15"/>
        <v>0</v>
      </c>
      <c r="AG86" s="47">
        <f t="shared" si="15"/>
        <v>100</v>
      </c>
      <c r="AH86" s="47">
        <f t="shared" si="15"/>
        <v>100</v>
      </c>
      <c r="AI86" s="47">
        <f t="shared" si="15"/>
        <v>0</v>
      </c>
      <c r="AJ86" s="47">
        <f t="shared" si="15"/>
        <v>100</v>
      </c>
      <c r="AK86" s="47">
        <f t="shared" si="15"/>
        <v>0</v>
      </c>
      <c r="AL86" s="47">
        <f t="shared" si="15"/>
        <v>100</v>
      </c>
      <c r="AM86" s="47">
        <f t="shared" si="15"/>
        <v>100</v>
      </c>
      <c r="AN86" s="47">
        <f t="shared" si="15"/>
        <v>100</v>
      </c>
    </row>
    <row r="87" spans="1:40">
      <c r="A87" s="45" t="s">
        <v>81</v>
      </c>
      <c r="B87" s="56">
        <f>(SUMPRODUCT(E87:AN87,$E$109:$AN$109)/100)/SUMIF(E$86:AN$86,100,E$109:AN$109)</f>
        <v>0.52638816839585001</v>
      </c>
      <c r="E87" s="47">
        <v>70</v>
      </c>
      <c r="F87">
        <v>70</v>
      </c>
      <c r="H87">
        <v>60</v>
      </c>
      <c r="I87">
        <v>55</v>
      </c>
      <c r="J87">
        <v>90</v>
      </c>
      <c r="K87">
        <v>85</v>
      </c>
      <c r="L87">
        <v>85</v>
      </c>
      <c r="M87">
        <v>55</v>
      </c>
      <c r="N87">
        <v>90</v>
      </c>
      <c r="O87">
        <v>80</v>
      </c>
      <c r="P87">
        <v>55</v>
      </c>
      <c r="Q87">
        <v>75</v>
      </c>
      <c r="R87" s="47">
        <v>60</v>
      </c>
      <c r="S87" s="47">
        <v>50</v>
      </c>
      <c r="T87" s="47">
        <v>50</v>
      </c>
      <c r="W87" s="47">
        <v>75</v>
      </c>
      <c r="X87" s="47">
        <v>79.75</v>
      </c>
      <c r="Y87">
        <v>60</v>
      </c>
      <c r="Z87" s="47">
        <v>40</v>
      </c>
      <c r="AA87">
        <v>90</v>
      </c>
      <c r="AB87">
        <v>100</v>
      </c>
      <c r="AD87">
        <v>75</v>
      </c>
      <c r="AE87">
        <v>70</v>
      </c>
      <c r="AG87">
        <v>60</v>
      </c>
      <c r="AH87" s="47">
        <v>0</v>
      </c>
      <c r="AJ87">
        <v>83</v>
      </c>
      <c r="AL87">
        <v>58</v>
      </c>
      <c r="AM87">
        <v>60</v>
      </c>
      <c r="AN87">
        <v>100</v>
      </c>
    </row>
    <row r="88" spans="1:40">
      <c r="A88" s="45" t="s">
        <v>82</v>
      </c>
      <c r="B88" s="56">
        <f>(SUMPRODUCT(E88:AN88,$E$109:$AN$109)/100)/SUMIF(E$86:AN$86,100,E$109:AN$109)</f>
        <v>0.47361183160414999</v>
      </c>
      <c r="E88" s="47">
        <v>30</v>
      </c>
      <c r="F88">
        <v>30</v>
      </c>
      <c r="H88">
        <v>40</v>
      </c>
      <c r="I88">
        <v>45</v>
      </c>
      <c r="J88">
        <v>10</v>
      </c>
      <c r="K88">
        <v>15</v>
      </c>
      <c r="L88">
        <v>15</v>
      </c>
      <c r="M88">
        <v>45</v>
      </c>
      <c r="N88">
        <v>10</v>
      </c>
      <c r="O88">
        <v>20</v>
      </c>
      <c r="P88">
        <v>45</v>
      </c>
      <c r="Q88">
        <v>25</v>
      </c>
      <c r="R88" s="47">
        <v>40</v>
      </c>
      <c r="S88" s="47">
        <v>50</v>
      </c>
      <c r="T88" s="47">
        <v>50</v>
      </c>
      <c r="W88" s="47">
        <v>25</v>
      </c>
      <c r="X88" s="47">
        <v>20.25</v>
      </c>
      <c r="Y88">
        <v>40</v>
      </c>
      <c r="Z88" s="47">
        <v>60</v>
      </c>
      <c r="AA88">
        <v>10</v>
      </c>
      <c r="AD88">
        <v>25</v>
      </c>
      <c r="AE88">
        <v>30</v>
      </c>
      <c r="AG88">
        <v>40</v>
      </c>
      <c r="AH88" s="47">
        <v>100</v>
      </c>
      <c r="AJ88">
        <v>17</v>
      </c>
      <c r="AL88">
        <v>42</v>
      </c>
      <c r="AM88">
        <v>40</v>
      </c>
    </row>
    <row r="89" spans="1:40">
      <c r="A89" s="46" t="s">
        <v>83</v>
      </c>
      <c r="E89" s="47">
        <v>1</v>
      </c>
    </row>
    <row r="90" spans="1:40">
      <c r="A90" s="45" t="s">
        <v>84</v>
      </c>
      <c r="B90" s="55">
        <f>COUNT(E90:AN90)/36</f>
        <v>0.33333333333333331</v>
      </c>
      <c r="L90">
        <v>1</v>
      </c>
      <c r="M90">
        <v>1</v>
      </c>
      <c r="U90">
        <v>1</v>
      </c>
      <c r="V90">
        <v>1</v>
      </c>
      <c r="W90" s="47">
        <v>1</v>
      </c>
      <c r="X90" s="47">
        <v>1</v>
      </c>
      <c r="Z90" s="47">
        <v>1</v>
      </c>
      <c r="AB90">
        <v>1</v>
      </c>
      <c r="AC90">
        <v>1</v>
      </c>
      <c r="AD90">
        <v>1</v>
      </c>
      <c r="AF90" s="47">
        <v>1</v>
      </c>
      <c r="AJ90">
        <v>1</v>
      </c>
    </row>
    <row r="91" spans="1:40">
      <c r="A91" s="45" t="s">
        <v>85</v>
      </c>
      <c r="B91" s="55">
        <f t="shared" ref="B91:B95" si="16">COUNT(E91:AN91)/36</f>
        <v>0.41666666666666669</v>
      </c>
      <c r="H91">
        <v>1</v>
      </c>
      <c r="I91">
        <v>1</v>
      </c>
      <c r="K91">
        <v>1</v>
      </c>
      <c r="M91">
        <v>1</v>
      </c>
      <c r="R91" s="47">
        <v>1</v>
      </c>
      <c r="S91" s="47">
        <v>1</v>
      </c>
      <c r="T91" s="47">
        <v>1</v>
      </c>
      <c r="Y91">
        <v>1</v>
      </c>
      <c r="AA91">
        <v>1</v>
      </c>
      <c r="AE91">
        <v>1</v>
      </c>
      <c r="AF91" s="47">
        <v>1</v>
      </c>
      <c r="AI91" s="47">
        <v>1</v>
      </c>
      <c r="AL91">
        <v>1</v>
      </c>
      <c r="AM91">
        <v>1</v>
      </c>
      <c r="AN91">
        <v>1</v>
      </c>
    </row>
    <row r="92" spans="1:40">
      <c r="A92" s="45" t="s">
        <v>86</v>
      </c>
      <c r="B92" s="55">
        <f t="shared" si="16"/>
        <v>0.33333333333333331</v>
      </c>
      <c r="F92">
        <v>1</v>
      </c>
      <c r="I92">
        <v>1</v>
      </c>
      <c r="K92">
        <v>1</v>
      </c>
      <c r="P92">
        <v>1</v>
      </c>
      <c r="R92" s="47">
        <v>1</v>
      </c>
      <c r="S92" s="47">
        <v>1</v>
      </c>
      <c r="T92" s="47">
        <v>1</v>
      </c>
      <c r="Y92">
        <v>1</v>
      </c>
      <c r="AE92">
        <v>1</v>
      </c>
      <c r="AG92">
        <v>1</v>
      </c>
      <c r="AL92">
        <v>1</v>
      </c>
      <c r="AN92">
        <v>1</v>
      </c>
    </row>
    <row r="93" spans="1:40">
      <c r="A93" s="45" t="s">
        <v>87</v>
      </c>
      <c r="B93" s="55">
        <f t="shared" si="16"/>
        <v>0.22222222222222221</v>
      </c>
      <c r="I93">
        <v>1</v>
      </c>
      <c r="J93">
        <v>1</v>
      </c>
      <c r="M93">
        <v>1</v>
      </c>
      <c r="N93">
        <v>1</v>
      </c>
      <c r="O93">
        <v>1</v>
      </c>
      <c r="P93">
        <v>1</v>
      </c>
      <c r="AE93">
        <v>1</v>
      </c>
      <c r="AL93">
        <v>1</v>
      </c>
    </row>
    <row r="94" spans="1:40">
      <c r="A94" s="45" t="s">
        <v>88</v>
      </c>
      <c r="B94" s="55">
        <f t="shared" si="16"/>
        <v>5.5555555555555552E-2</v>
      </c>
      <c r="Q94">
        <v>1</v>
      </c>
      <c r="AG94">
        <v>1</v>
      </c>
    </row>
    <row r="95" spans="1:40">
      <c r="A95" s="45" t="s">
        <v>89</v>
      </c>
      <c r="B95" s="55">
        <f t="shared" si="16"/>
        <v>8.3333333333333329E-2</v>
      </c>
      <c r="E95" s="47">
        <v>1</v>
      </c>
      <c r="F95">
        <v>1</v>
      </c>
      <c r="Q95">
        <v>1</v>
      </c>
    </row>
    <row r="96" spans="1:40">
      <c r="A96" s="46" t="s">
        <v>90</v>
      </c>
      <c r="E96" s="47">
        <v>1</v>
      </c>
      <c r="F96">
        <v>1</v>
      </c>
      <c r="I96">
        <v>1</v>
      </c>
      <c r="J96">
        <v>1</v>
      </c>
      <c r="K96">
        <v>1</v>
      </c>
      <c r="M96">
        <v>1</v>
      </c>
      <c r="N96">
        <v>1</v>
      </c>
      <c r="O96">
        <v>1</v>
      </c>
      <c r="P96">
        <v>1</v>
      </c>
      <c r="Q96">
        <v>1</v>
      </c>
      <c r="R96" s="47">
        <v>1</v>
      </c>
      <c r="S96" s="47">
        <v>1</v>
      </c>
      <c r="T96" s="47">
        <v>1</v>
      </c>
      <c r="W96" s="47">
        <v>1</v>
      </c>
      <c r="X96" s="47">
        <v>1</v>
      </c>
      <c r="Y96">
        <v>1</v>
      </c>
      <c r="Z96" s="47">
        <v>1</v>
      </c>
      <c r="AA96">
        <v>1</v>
      </c>
      <c r="AB96">
        <v>1</v>
      </c>
      <c r="AC96">
        <v>1</v>
      </c>
      <c r="AD96">
        <v>1</v>
      </c>
      <c r="AE96">
        <v>1</v>
      </c>
      <c r="AH96" s="47">
        <v>1</v>
      </c>
      <c r="AI96" s="47">
        <v>1</v>
      </c>
      <c r="AJ96">
        <v>1</v>
      </c>
      <c r="AK96" s="47">
        <v>1</v>
      </c>
      <c r="AL96">
        <v>1</v>
      </c>
      <c r="AM96">
        <v>1</v>
      </c>
      <c r="AN96">
        <v>1</v>
      </c>
    </row>
    <row r="97" spans="1:40">
      <c r="A97" s="46" t="s">
        <v>91</v>
      </c>
    </row>
    <row r="98" spans="1:40">
      <c r="A98" s="45" t="s">
        <v>92</v>
      </c>
      <c r="B98" s="55">
        <f t="shared" ref="B98:B103" si="17">COUNT(E98:AN98)/36</f>
        <v>2.7777777777777776E-2</v>
      </c>
      <c r="W98" s="47">
        <v>1</v>
      </c>
    </row>
    <row r="99" spans="1:40">
      <c r="A99" s="45" t="s">
        <v>93</v>
      </c>
      <c r="B99" s="55">
        <f t="shared" si="17"/>
        <v>0.58333333333333337</v>
      </c>
      <c r="J99">
        <v>1</v>
      </c>
      <c r="K99">
        <v>1</v>
      </c>
      <c r="L99">
        <v>1</v>
      </c>
      <c r="N99">
        <v>1</v>
      </c>
      <c r="O99">
        <v>1</v>
      </c>
      <c r="P99">
        <v>1</v>
      </c>
      <c r="Q99">
        <v>1</v>
      </c>
      <c r="U99">
        <v>1</v>
      </c>
      <c r="V99">
        <v>1</v>
      </c>
      <c r="W99" s="47">
        <v>1</v>
      </c>
      <c r="X99" s="47">
        <v>1</v>
      </c>
      <c r="AA99">
        <v>1</v>
      </c>
      <c r="AB99">
        <v>1</v>
      </c>
      <c r="AC99">
        <v>1</v>
      </c>
      <c r="AD99">
        <v>1</v>
      </c>
      <c r="AE99">
        <v>1</v>
      </c>
      <c r="AG99">
        <v>1</v>
      </c>
      <c r="AH99" s="47">
        <v>1</v>
      </c>
      <c r="AI99" s="47">
        <v>1</v>
      </c>
      <c r="AJ99">
        <v>1</v>
      </c>
      <c r="AN99">
        <v>1</v>
      </c>
    </row>
    <row r="100" spans="1:40">
      <c r="A100" s="45" t="s">
        <v>94</v>
      </c>
      <c r="B100" s="55">
        <f t="shared" si="17"/>
        <v>0.30555555555555558</v>
      </c>
      <c r="F100">
        <v>1</v>
      </c>
      <c r="H100">
        <v>1</v>
      </c>
      <c r="I100">
        <v>1</v>
      </c>
      <c r="M100">
        <v>1</v>
      </c>
      <c r="R100" s="47">
        <v>1</v>
      </c>
      <c r="S100" s="47">
        <v>1</v>
      </c>
      <c r="T100" s="47">
        <v>1</v>
      </c>
      <c r="Y100">
        <v>1</v>
      </c>
      <c r="Z100" s="47">
        <v>1</v>
      </c>
      <c r="AL100">
        <v>1</v>
      </c>
      <c r="AM100">
        <v>1</v>
      </c>
    </row>
    <row r="101" spans="1:40">
      <c r="A101" s="46" t="s">
        <v>95</v>
      </c>
    </row>
    <row r="102" spans="1:40">
      <c r="A102" s="45" t="s">
        <v>96</v>
      </c>
      <c r="B102" s="55">
        <f t="shared" si="17"/>
        <v>0.77777777777777779</v>
      </c>
      <c r="E102" s="47">
        <v>1</v>
      </c>
      <c r="F102">
        <v>1</v>
      </c>
      <c r="H102">
        <v>1</v>
      </c>
      <c r="I102">
        <v>1</v>
      </c>
      <c r="J102">
        <v>1</v>
      </c>
      <c r="K102">
        <v>1</v>
      </c>
      <c r="L102">
        <v>1</v>
      </c>
      <c r="N102">
        <v>1</v>
      </c>
      <c r="O102">
        <v>1</v>
      </c>
      <c r="P102">
        <v>1</v>
      </c>
      <c r="Q102">
        <v>1</v>
      </c>
      <c r="U102">
        <v>1</v>
      </c>
      <c r="V102">
        <v>1</v>
      </c>
      <c r="W102" s="47">
        <v>1</v>
      </c>
      <c r="X102" s="47">
        <v>1</v>
      </c>
      <c r="Y102">
        <v>1</v>
      </c>
      <c r="Z102" s="47">
        <v>1</v>
      </c>
      <c r="AA102">
        <v>1</v>
      </c>
      <c r="AB102">
        <v>1</v>
      </c>
      <c r="AC102">
        <v>1</v>
      </c>
      <c r="AD102">
        <v>1</v>
      </c>
      <c r="AG102">
        <v>1</v>
      </c>
      <c r="AH102" s="47">
        <v>1</v>
      </c>
      <c r="AI102" s="47">
        <v>1</v>
      </c>
      <c r="AJ102">
        <v>1</v>
      </c>
      <c r="AL102">
        <v>1</v>
      </c>
      <c r="AM102">
        <v>1</v>
      </c>
      <c r="AN102">
        <v>1</v>
      </c>
    </row>
    <row r="103" spans="1:40">
      <c r="A103" s="45" t="s">
        <v>97</v>
      </c>
      <c r="B103" s="55">
        <f t="shared" si="17"/>
        <v>0.1111111111111111</v>
      </c>
      <c r="M103">
        <v>1</v>
      </c>
      <c r="R103" s="47">
        <v>1</v>
      </c>
      <c r="S103" s="47">
        <v>1</v>
      </c>
      <c r="T103" s="47">
        <v>1</v>
      </c>
    </row>
    <row r="104" spans="1:40">
      <c r="A104" s="46" t="s">
        <v>98</v>
      </c>
    </row>
    <row r="105" spans="1:40">
      <c r="A105" s="53" t="s">
        <v>99</v>
      </c>
    </row>
    <row r="106" spans="1:40">
      <c r="A106" s="52" t="s">
        <v>100</v>
      </c>
      <c r="B106">
        <f t="shared" ref="B106:B112" si="18">SUM(E106:AN106)</f>
        <v>1086</v>
      </c>
      <c r="L106">
        <v>18</v>
      </c>
      <c r="U106">
        <v>57</v>
      </c>
      <c r="V106">
        <v>57</v>
      </c>
      <c r="W106" s="47">
        <v>43</v>
      </c>
      <c r="X106" s="47">
        <v>25</v>
      </c>
      <c r="Z106" s="47">
        <v>750</v>
      </c>
      <c r="AB106">
        <v>6</v>
      </c>
      <c r="AC106">
        <v>116</v>
      </c>
      <c r="AD106">
        <v>4</v>
      </c>
      <c r="AH106" s="47">
        <v>2</v>
      </c>
      <c r="AJ106">
        <v>8</v>
      </c>
    </row>
    <row r="107" spans="1:40">
      <c r="A107" s="52" t="s">
        <v>101</v>
      </c>
      <c r="B107">
        <f t="shared" si="18"/>
        <v>985</v>
      </c>
      <c r="U107">
        <v>57</v>
      </c>
      <c r="V107">
        <v>57</v>
      </c>
      <c r="W107" s="47">
        <v>43</v>
      </c>
      <c r="X107" s="47">
        <v>25</v>
      </c>
      <c r="Z107" s="47">
        <v>670</v>
      </c>
      <c r="AB107">
        <v>6</v>
      </c>
      <c r="AC107">
        <v>116</v>
      </c>
      <c r="AD107">
        <v>4</v>
      </c>
      <c r="AH107" s="47">
        <v>1</v>
      </c>
      <c r="AJ107">
        <v>6</v>
      </c>
    </row>
    <row r="108" spans="1:40">
      <c r="A108" s="52" t="s">
        <v>102</v>
      </c>
      <c r="B108">
        <f t="shared" si="18"/>
        <v>2</v>
      </c>
      <c r="AJ108">
        <v>2</v>
      </c>
    </row>
    <row r="109" spans="1:40">
      <c r="A109" s="53" t="s">
        <v>103</v>
      </c>
      <c r="B109">
        <f t="shared" si="18"/>
        <v>5146</v>
      </c>
      <c r="E109" s="47">
        <f>E111</f>
        <v>275</v>
      </c>
      <c r="F109">
        <f t="shared" ref="F109:AN109" si="19">F111</f>
        <v>480</v>
      </c>
      <c r="G109" s="47">
        <f t="shared" si="19"/>
        <v>0</v>
      </c>
      <c r="H109">
        <f t="shared" si="19"/>
        <v>0</v>
      </c>
      <c r="I109">
        <f t="shared" si="19"/>
        <v>41</v>
      </c>
      <c r="J109">
        <f t="shared" si="19"/>
        <v>20</v>
      </c>
      <c r="K109">
        <f t="shared" si="19"/>
        <v>0</v>
      </c>
      <c r="L109">
        <f t="shared" si="19"/>
        <v>0</v>
      </c>
      <c r="M109">
        <f t="shared" si="19"/>
        <v>0</v>
      </c>
      <c r="N109">
        <f t="shared" si="19"/>
        <v>20</v>
      </c>
      <c r="O109">
        <f t="shared" si="19"/>
        <v>25</v>
      </c>
      <c r="P109">
        <f t="shared" si="19"/>
        <v>40</v>
      </c>
      <c r="Q109">
        <f t="shared" si="19"/>
        <v>637</v>
      </c>
      <c r="R109" s="47">
        <f t="shared" si="19"/>
        <v>0</v>
      </c>
      <c r="S109" s="47">
        <f t="shared" si="19"/>
        <v>0</v>
      </c>
      <c r="T109" s="47">
        <f t="shared" si="19"/>
        <v>0</v>
      </c>
      <c r="U109">
        <f t="shared" si="19"/>
        <v>0</v>
      </c>
      <c r="V109">
        <f t="shared" si="19"/>
        <v>0</v>
      </c>
      <c r="W109" s="47">
        <f t="shared" si="19"/>
        <v>43</v>
      </c>
      <c r="X109" s="47">
        <f t="shared" si="19"/>
        <v>25</v>
      </c>
      <c r="Y109">
        <f t="shared" si="19"/>
        <v>0</v>
      </c>
      <c r="Z109" s="47">
        <f t="shared" si="19"/>
        <v>3000</v>
      </c>
      <c r="AA109">
        <f t="shared" si="19"/>
        <v>13</v>
      </c>
      <c r="AB109">
        <f t="shared" si="19"/>
        <v>6</v>
      </c>
      <c r="AC109">
        <f t="shared" si="19"/>
        <v>116</v>
      </c>
      <c r="AD109">
        <f t="shared" si="19"/>
        <v>4</v>
      </c>
      <c r="AE109">
        <f t="shared" si="19"/>
        <v>270</v>
      </c>
      <c r="AF109" s="47">
        <f t="shared" si="19"/>
        <v>0</v>
      </c>
      <c r="AG109">
        <f t="shared" si="19"/>
        <v>0</v>
      </c>
      <c r="AH109" s="47">
        <f t="shared" si="19"/>
        <v>0</v>
      </c>
      <c r="AI109" s="47">
        <f t="shared" si="19"/>
        <v>18</v>
      </c>
      <c r="AJ109">
        <f t="shared" si="19"/>
        <v>11</v>
      </c>
      <c r="AK109" s="47">
        <f t="shared" si="19"/>
        <v>0</v>
      </c>
      <c r="AL109">
        <f t="shared" si="19"/>
        <v>78</v>
      </c>
      <c r="AM109">
        <f t="shared" si="19"/>
        <v>22</v>
      </c>
      <c r="AN109">
        <f t="shared" si="19"/>
        <v>2</v>
      </c>
    </row>
    <row r="110" spans="1:40">
      <c r="A110" s="52" t="s">
        <v>100</v>
      </c>
      <c r="B110">
        <f t="shared" si="18"/>
        <v>3951</v>
      </c>
      <c r="J110">
        <v>15</v>
      </c>
      <c r="K110">
        <v>12</v>
      </c>
      <c r="N110">
        <v>15</v>
      </c>
      <c r="O110">
        <v>2</v>
      </c>
      <c r="P110">
        <v>25</v>
      </c>
      <c r="R110" s="47">
        <v>203</v>
      </c>
      <c r="S110" s="47">
        <v>16</v>
      </c>
      <c r="T110" s="47">
        <v>16</v>
      </c>
      <c r="W110" s="47">
        <v>43</v>
      </c>
      <c r="X110" s="47">
        <v>25</v>
      </c>
      <c r="Z110" s="47">
        <v>3000</v>
      </c>
      <c r="AA110">
        <v>20</v>
      </c>
      <c r="AB110">
        <v>6</v>
      </c>
      <c r="AC110">
        <v>116</v>
      </c>
      <c r="AD110">
        <v>4</v>
      </c>
      <c r="AE110">
        <v>300</v>
      </c>
      <c r="AI110" s="47">
        <v>20</v>
      </c>
      <c r="AJ110">
        <v>6</v>
      </c>
      <c r="AL110">
        <v>80</v>
      </c>
      <c r="AM110">
        <v>25</v>
      </c>
      <c r="AN110">
        <v>2</v>
      </c>
    </row>
    <row r="111" spans="1:40">
      <c r="A111" s="52" t="s">
        <v>101</v>
      </c>
      <c r="B111">
        <f t="shared" si="18"/>
        <v>5146</v>
      </c>
      <c r="E111" s="47">
        <v>275</v>
      </c>
      <c r="F111">
        <v>480</v>
      </c>
      <c r="I111">
        <v>41</v>
      </c>
      <c r="J111">
        <v>20</v>
      </c>
      <c r="N111">
        <v>20</v>
      </c>
      <c r="O111">
        <v>25</v>
      </c>
      <c r="P111">
        <v>40</v>
      </c>
      <c r="Q111">
        <v>637</v>
      </c>
      <c r="W111" s="47">
        <v>43</v>
      </c>
      <c r="X111" s="47">
        <v>25</v>
      </c>
      <c r="Z111" s="47">
        <v>3000</v>
      </c>
      <c r="AA111">
        <v>13</v>
      </c>
      <c r="AB111">
        <v>6</v>
      </c>
      <c r="AC111">
        <v>116</v>
      </c>
      <c r="AD111">
        <v>4</v>
      </c>
      <c r="AE111">
        <v>270</v>
      </c>
      <c r="AI111" s="47">
        <v>18</v>
      </c>
      <c r="AJ111">
        <v>11</v>
      </c>
      <c r="AL111">
        <v>78</v>
      </c>
      <c r="AM111">
        <v>22</v>
      </c>
      <c r="AN111">
        <v>2</v>
      </c>
    </row>
    <row r="112" spans="1:40">
      <c r="A112" s="52" t="s">
        <v>102</v>
      </c>
      <c r="B112">
        <f t="shared" si="18"/>
        <v>463</v>
      </c>
      <c r="P112">
        <v>10</v>
      </c>
      <c r="W112" s="47">
        <v>150</v>
      </c>
      <c r="AB112">
        <v>36</v>
      </c>
      <c r="AC112">
        <v>256</v>
      </c>
      <c r="AD112">
        <v>4</v>
      </c>
      <c r="AJ112">
        <v>2</v>
      </c>
      <c r="AL112">
        <v>2</v>
      </c>
      <c r="AM112">
        <v>3</v>
      </c>
    </row>
    <row r="113" spans="1:40">
      <c r="A113" s="53" t="s">
        <v>104</v>
      </c>
    </row>
    <row r="114" spans="1:40">
      <c r="A114" s="52" t="s">
        <v>100</v>
      </c>
      <c r="B114">
        <f>SUM(E114:AN114)</f>
        <v>4056</v>
      </c>
      <c r="R114" s="47">
        <v>1073</v>
      </c>
      <c r="T114" s="47">
        <v>768</v>
      </c>
      <c r="AL114">
        <v>1650</v>
      </c>
      <c r="AM114">
        <v>385</v>
      </c>
      <c r="AN114">
        <v>180</v>
      </c>
    </row>
    <row r="115" spans="1:40">
      <c r="A115" s="52" t="s">
        <v>101</v>
      </c>
      <c r="B115">
        <f>SUM(E115:AN115)</f>
        <v>3443</v>
      </c>
      <c r="E115" s="47">
        <v>210</v>
      </c>
      <c r="Q115" t="s">
        <v>152</v>
      </c>
      <c r="Y115">
        <v>796</v>
      </c>
      <c r="AJ115">
        <v>278</v>
      </c>
      <c r="AL115">
        <v>1607</v>
      </c>
      <c r="AM115">
        <v>372</v>
      </c>
      <c r="AN115">
        <v>180</v>
      </c>
    </row>
    <row r="116" spans="1:40">
      <c r="A116" s="52" t="s">
        <v>102</v>
      </c>
      <c r="B116">
        <f>SUM(E116:AN116)</f>
        <v>55</v>
      </c>
      <c r="AL116">
        <v>43</v>
      </c>
      <c r="AM116">
        <v>12</v>
      </c>
    </row>
    <row r="117" spans="1:40">
      <c r="A117" s="53" t="s">
        <v>105</v>
      </c>
    </row>
    <row r="118" spans="1:40">
      <c r="A118" s="52" t="s">
        <v>100</v>
      </c>
      <c r="B118">
        <f>SUM(E118:AN118)</f>
        <v>0</v>
      </c>
    </row>
    <row r="119" spans="1:40">
      <c r="A119" s="52" t="s">
        <v>101</v>
      </c>
      <c r="B119">
        <f>SUM(E119:AN119)</f>
        <v>689</v>
      </c>
      <c r="E119" s="47">
        <v>145</v>
      </c>
      <c r="F119">
        <v>400</v>
      </c>
      <c r="I119">
        <v>144</v>
      </c>
      <c r="Q119" t="s">
        <v>152</v>
      </c>
    </row>
    <row r="120" spans="1:40">
      <c r="A120" s="52" t="s">
        <v>102</v>
      </c>
      <c r="B120">
        <f>SUM(E120:AN120)</f>
        <v>0</v>
      </c>
    </row>
    <row r="121" spans="1:40">
      <c r="A121" s="53" t="s">
        <v>106</v>
      </c>
    </row>
    <row r="122" spans="1:40">
      <c r="A122" s="52" t="s">
        <v>100</v>
      </c>
      <c r="B122">
        <f>SUM(E122:AN122)</f>
        <v>0</v>
      </c>
    </row>
    <row r="123" spans="1:40">
      <c r="A123" s="52" t="s">
        <v>101</v>
      </c>
      <c r="B123">
        <f>SUM(E123:AN123)</f>
        <v>837</v>
      </c>
      <c r="E123" s="47">
        <v>75</v>
      </c>
      <c r="F123">
        <v>280</v>
      </c>
      <c r="I123">
        <v>130</v>
      </c>
      <c r="Y123">
        <v>232</v>
      </c>
      <c r="AJ123">
        <v>120</v>
      </c>
    </row>
    <row r="124" spans="1:40">
      <c r="A124" s="52" t="s">
        <v>102</v>
      </c>
      <c r="B124">
        <f>SUM(E124:AN124)</f>
        <v>0</v>
      </c>
    </row>
    <row r="125" spans="1:40">
      <c r="A125" s="53" t="s">
        <v>172</v>
      </c>
    </row>
    <row r="126" spans="1:40">
      <c r="A126" s="52" t="s">
        <v>100</v>
      </c>
      <c r="B126">
        <f>SUM(E126:AN126)</f>
        <v>2252</v>
      </c>
      <c r="H126">
        <v>2</v>
      </c>
      <c r="AL126">
        <v>950</v>
      </c>
      <c r="AM126">
        <v>1190</v>
      </c>
      <c r="AN126">
        <v>110</v>
      </c>
    </row>
    <row r="127" spans="1:40">
      <c r="A127" s="52" t="s">
        <v>101</v>
      </c>
      <c r="B127">
        <f>SUM(E127:AN127)</f>
        <v>3815</v>
      </c>
      <c r="E127" s="47">
        <v>145</v>
      </c>
      <c r="F127">
        <v>400</v>
      </c>
      <c r="H127">
        <v>572</v>
      </c>
      <c r="I127">
        <v>224</v>
      </c>
      <c r="AJ127">
        <v>256</v>
      </c>
      <c r="AL127">
        <v>938</v>
      </c>
      <c r="AM127">
        <v>1168</v>
      </c>
      <c r="AN127">
        <v>112</v>
      </c>
    </row>
    <row r="128" spans="1:40">
      <c r="A128" s="52" t="s">
        <v>102</v>
      </c>
      <c r="B128">
        <f>SUM(E128:AN128)</f>
        <v>44</v>
      </c>
      <c r="AL128">
        <v>22</v>
      </c>
      <c r="AM128">
        <v>22</v>
      </c>
    </row>
    <row r="129" spans="1:40">
      <c r="A129" s="53" t="s">
        <v>107</v>
      </c>
    </row>
    <row r="130" spans="1:40">
      <c r="A130" s="52" t="s">
        <v>100</v>
      </c>
      <c r="B130">
        <f>SUM(E130:AN130)</f>
        <v>82</v>
      </c>
      <c r="R130" s="47">
        <v>48</v>
      </c>
      <c r="AJ130">
        <v>34</v>
      </c>
    </row>
    <row r="131" spans="1:40">
      <c r="A131" s="52" t="s">
        <v>101</v>
      </c>
      <c r="B131">
        <f>SUM(E131:AN131)</f>
        <v>31</v>
      </c>
      <c r="E131" s="47">
        <v>9</v>
      </c>
      <c r="F131">
        <v>12</v>
      </c>
      <c r="I131">
        <v>10</v>
      </c>
    </row>
    <row r="132" spans="1:40">
      <c r="A132" s="52" t="s">
        <v>102</v>
      </c>
      <c r="B132">
        <f>SUM(E132:AN132)</f>
        <v>0</v>
      </c>
    </row>
    <row r="133" spans="1:40">
      <c r="A133" s="46" t="s">
        <v>108</v>
      </c>
    </row>
    <row r="134" spans="1:40">
      <c r="A134" s="45" t="s">
        <v>109</v>
      </c>
    </row>
    <row r="135" spans="1:40">
      <c r="A135" s="45" t="s">
        <v>110</v>
      </c>
      <c r="M135">
        <v>1</v>
      </c>
      <c r="AB135">
        <v>6.57</v>
      </c>
      <c r="AC135">
        <v>35.33</v>
      </c>
      <c r="AD135">
        <v>1.1599999999999999</v>
      </c>
      <c r="AE135">
        <v>15.9</v>
      </c>
      <c r="AG135">
        <v>3</v>
      </c>
    </row>
    <row r="136" spans="1:40">
      <c r="A136" s="45" t="s">
        <v>111</v>
      </c>
      <c r="H136">
        <v>2</v>
      </c>
      <c r="I136">
        <v>5</v>
      </c>
      <c r="J136">
        <v>3</v>
      </c>
      <c r="K136">
        <v>3</v>
      </c>
      <c r="L136">
        <v>3</v>
      </c>
      <c r="N136">
        <v>3</v>
      </c>
      <c r="O136">
        <v>18</v>
      </c>
      <c r="P136">
        <v>14</v>
      </c>
      <c r="Q136">
        <v>2</v>
      </c>
      <c r="R136" s="47">
        <v>2</v>
      </c>
      <c r="S136" s="47">
        <v>1</v>
      </c>
      <c r="T136" s="47">
        <v>1</v>
      </c>
      <c r="U136">
        <v>22</v>
      </c>
      <c r="V136">
        <v>23</v>
      </c>
      <c r="W136" s="47">
        <v>6</v>
      </c>
      <c r="X136" s="47">
        <v>11</v>
      </c>
      <c r="Y136">
        <v>1</v>
      </c>
      <c r="Z136" s="47">
        <v>12</v>
      </c>
      <c r="AA136">
        <v>3.44</v>
      </c>
      <c r="AB136">
        <v>6.57</v>
      </c>
      <c r="AC136">
        <v>35.299999999999997</v>
      </c>
      <c r="AD136">
        <v>1.1599999999999999</v>
      </c>
      <c r="AE136">
        <v>15.9</v>
      </c>
      <c r="AG136">
        <v>1</v>
      </c>
      <c r="AH136" s="47">
        <v>4</v>
      </c>
      <c r="AI136" s="47">
        <v>6</v>
      </c>
      <c r="AJ136">
        <v>4</v>
      </c>
      <c r="AL136">
        <v>4</v>
      </c>
      <c r="AM136">
        <v>3</v>
      </c>
      <c r="AN136">
        <v>1</v>
      </c>
    </row>
    <row r="137" spans="1:40">
      <c r="A137" s="45" t="s">
        <v>37</v>
      </c>
      <c r="E137" s="47">
        <v>69</v>
      </c>
      <c r="F137">
        <v>71</v>
      </c>
      <c r="L137">
        <v>9</v>
      </c>
      <c r="U137">
        <v>1</v>
      </c>
      <c r="V137">
        <v>2</v>
      </c>
      <c r="W137" s="47">
        <v>4</v>
      </c>
      <c r="X137" s="47">
        <v>1</v>
      </c>
      <c r="AB137">
        <v>1</v>
      </c>
      <c r="AC137">
        <v>9</v>
      </c>
      <c r="AD137">
        <v>1</v>
      </c>
    </row>
    <row r="138" spans="1:40">
      <c r="A138" s="46" t="s">
        <v>112</v>
      </c>
    </row>
    <row r="139" spans="1:40">
      <c r="A139" s="45" t="s">
        <v>113</v>
      </c>
      <c r="B139" s="55">
        <f t="shared" ref="B139:B146" si="20">COUNT(E139:AN139)/36</f>
        <v>0.1388888888888889</v>
      </c>
      <c r="U139">
        <v>1</v>
      </c>
      <c r="Z139" s="47">
        <v>1</v>
      </c>
      <c r="AA139">
        <v>1</v>
      </c>
      <c r="AE139">
        <v>1</v>
      </c>
      <c r="AJ139">
        <v>1</v>
      </c>
    </row>
    <row r="140" spans="1:40">
      <c r="A140" s="45" t="s">
        <v>114</v>
      </c>
      <c r="B140" s="55">
        <f t="shared" si="20"/>
        <v>0.1388888888888889</v>
      </c>
      <c r="W140" s="47">
        <v>1</v>
      </c>
      <c r="X140" s="47">
        <v>1</v>
      </c>
      <c r="AB140">
        <v>1</v>
      </c>
      <c r="AC140">
        <v>1</v>
      </c>
      <c r="AD140">
        <v>1</v>
      </c>
    </row>
    <row r="141" spans="1:40">
      <c r="A141" s="45" t="s">
        <v>115</v>
      </c>
      <c r="B141" s="55">
        <f t="shared" si="20"/>
        <v>0.3888888888888889</v>
      </c>
      <c r="E141" s="47">
        <v>1</v>
      </c>
      <c r="F141">
        <v>1</v>
      </c>
      <c r="H141">
        <v>1</v>
      </c>
      <c r="I141">
        <v>1</v>
      </c>
      <c r="K141">
        <v>1</v>
      </c>
      <c r="R141" s="47">
        <v>1</v>
      </c>
      <c r="S141" s="47">
        <v>1</v>
      </c>
      <c r="T141" s="47">
        <v>1</v>
      </c>
      <c r="Y141">
        <v>1</v>
      </c>
      <c r="AG141">
        <v>1</v>
      </c>
      <c r="AI141" s="47">
        <v>1</v>
      </c>
      <c r="AJ141">
        <v>1</v>
      </c>
      <c r="AK141" s="47">
        <v>1</v>
      </c>
      <c r="AN141">
        <v>1</v>
      </c>
    </row>
    <row r="142" spans="1:40">
      <c r="A142" s="45" t="s">
        <v>116</v>
      </c>
      <c r="B142" s="55">
        <f t="shared" si="20"/>
        <v>0.22222222222222221</v>
      </c>
      <c r="H142">
        <v>1</v>
      </c>
      <c r="L142">
        <v>1</v>
      </c>
      <c r="M142">
        <v>1</v>
      </c>
      <c r="Q142">
        <v>1</v>
      </c>
      <c r="V142">
        <v>1</v>
      </c>
      <c r="AL142">
        <v>1</v>
      </c>
      <c r="AM142">
        <v>1</v>
      </c>
      <c r="AN142">
        <v>1</v>
      </c>
    </row>
    <row r="143" spans="1:40">
      <c r="A143" s="45" t="s">
        <v>86</v>
      </c>
      <c r="B143" s="55">
        <f t="shared" si="20"/>
        <v>0.27777777777777779</v>
      </c>
      <c r="E143" s="47">
        <v>1</v>
      </c>
      <c r="F143">
        <v>1</v>
      </c>
      <c r="I143">
        <v>1</v>
      </c>
      <c r="J143">
        <v>1</v>
      </c>
      <c r="N143">
        <v>1</v>
      </c>
      <c r="O143">
        <v>1</v>
      </c>
      <c r="P143">
        <v>1</v>
      </c>
      <c r="AE143">
        <v>1</v>
      </c>
      <c r="AL143">
        <v>1</v>
      </c>
      <c r="AN143">
        <v>1</v>
      </c>
    </row>
    <row r="144" spans="1:40">
      <c r="A144" s="46" t="s">
        <v>117</v>
      </c>
    </row>
    <row r="145" spans="1:40">
      <c r="A145" s="45" t="s">
        <v>96</v>
      </c>
      <c r="B145" s="55">
        <f t="shared" si="20"/>
        <v>0.72222222222222221</v>
      </c>
      <c r="E145" s="47">
        <v>1</v>
      </c>
      <c r="F145">
        <v>1</v>
      </c>
      <c r="I145">
        <v>1</v>
      </c>
      <c r="J145">
        <v>1</v>
      </c>
      <c r="K145">
        <v>1</v>
      </c>
      <c r="L145">
        <v>1</v>
      </c>
      <c r="N145">
        <v>1</v>
      </c>
      <c r="O145">
        <v>1</v>
      </c>
      <c r="P145">
        <v>1</v>
      </c>
      <c r="Q145">
        <v>1</v>
      </c>
      <c r="U145">
        <v>1</v>
      </c>
      <c r="V145">
        <v>1</v>
      </c>
      <c r="W145" s="47">
        <v>1</v>
      </c>
      <c r="Y145">
        <v>1</v>
      </c>
      <c r="Z145" s="47">
        <v>1</v>
      </c>
      <c r="AA145">
        <v>1</v>
      </c>
      <c r="AB145">
        <v>1</v>
      </c>
      <c r="AC145">
        <v>1</v>
      </c>
      <c r="AD145">
        <v>1</v>
      </c>
      <c r="AE145">
        <v>1</v>
      </c>
      <c r="AI145" s="47">
        <v>1</v>
      </c>
      <c r="AJ145">
        <v>1</v>
      </c>
      <c r="AK145" s="47">
        <v>1</v>
      </c>
      <c r="AL145">
        <v>1</v>
      </c>
      <c r="AM145">
        <v>1</v>
      </c>
      <c r="AN145">
        <v>1</v>
      </c>
    </row>
    <row r="146" spans="1:40">
      <c r="A146" s="45" t="s">
        <v>97</v>
      </c>
      <c r="B146" s="55">
        <f t="shared" si="20"/>
        <v>0.16666666666666666</v>
      </c>
      <c r="H146">
        <v>1</v>
      </c>
      <c r="M146">
        <v>1</v>
      </c>
      <c r="R146" s="47">
        <v>1</v>
      </c>
      <c r="S146" s="47">
        <v>1</v>
      </c>
      <c r="T146" s="47">
        <v>1</v>
      </c>
      <c r="X146" s="47">
        <v>1</v>
      </c>
    </row>
    <row r="147" spans="1:40">
      <c r="A147" s="45" t="s">
        <v>118</v>
      </c>
      <c r="AG147">
        <v>1</v>
      </c>
    </row>
    <row r="148" spans="1:40">
      <c r="A148" s="46" t="s">
        <v>119</v>
      </c>
      <c r="E148" s="47" t="s">
        <v>206</v>
      </c>
      <c r="F148" t="s">
        <v>207</v>
      </c>
      <c r="I148" t="s">
        <v>236</v>
      </c>
      <c r="J148" t="s">
        <v>238</v>
      </c>
      <c r="K148" t="s">
        <v>240</v>
      </c>
      <c r="L148" t="s">
        <v>240</v>
      </c>
      <c r="N148">
        <v>1</v>
      </c>
      <c r="O148">
        <v>1</v>
      </c>
      <c r="P148">
        <v>1</v>
      </c>
      <c r="U148">
        <v>1</v>
      </c>
      <c r="V148">
        <v>1</v>
      </c>
      <c r="W148" s="47">
        <v>1</v>
      </c>
      <c r="Y148">
        <v>1</v>
      </c>
      <c r="Z148" s="47">
        <v>1</v>
      </c>
      <c r="AJ148">
        <v>1</v>
      </c>
      <c r="AK148" s="47">
        <v>1</v>
      </c>
      <c r="AL148">
        <v>1</v>
      </c>
      <c r="AM148">
        <v>1</v>
      </c>
      <c r="AN148">
        <v>1</v>
      </c>
    </row>
    <row r="149" spans="1:40">
      <c r="A149" s="46" t="s">
        <v>141</v>
      </c>
    </row>
    <row r="150" spans="1:40">
      <c r="A150" s="45" t="s">
        <v>120</v>
      </c>
      <c r="D150" s="54">
        <f>+SUM(E150:AN150)/COUNT(E150:AN150)</f>
        <v>2</v>
      </c>
      <c r="E150" s="47">
        <v>1</v>
      </c>
      <c r="F150">
        <v>1</v>
      </c>
      <c r="H150">
        <v>1</v>
      </c>
      <c r="I150">
        <v>1</v>
      </c>
      <c r="J150">
        <v>1</v>
      </c>
      <c r="K150">
        <v>2</v>
      </c>
      <c r="L150">
        <v>2</v>
      </c>
      <c r="N150">
        <v>1</v>
      </c>
      <c r="O150">
        <v>2</v>
      </c>
      <c r="P150">
        <v>2</v>
      </c>
      <c r="Q150">
        <v>1</v>
      </c>
      <c r="R150" s="47">
        <v>2</v>
      </c>
      <c r="S150" s="47">
        <v>2</v>
      </c>
      <c r="T150" s="47">
        <v>2</v>
      </c>
      <c r="U150">
        <v>2</v>
      </c>
      <c r="V150">
        <v>2</v>
      </c>
      <c r="X150" s="47">
        <v>5</v>
      </c>
      <c r="Y150">
        <v>1</v>
      </c>
      <c r="Z150" s="47">
        <v>2</v>
      </c>
      <c r="AA150">
        <v>3</v>
      </c>
      <c r="AB150">
        <v>2</v>
      </c>
      <c r="AC150">
        <v>2</v>
      </c>
      <c r="AD150">
        <v>2</v>
      </c>
      <c r="AE150">
        <v>2</v>
      </c>
      <c r="AG150">
        <v>1</v>
      </c>
      <c r="AH150" s="47">
        <v>1</v>
      </c>
      <c r="AI150" s="47">
        <v>1</v>
      </c>
      <c r="AJ150">
        <v>1</v>
      </c>
      <c r="AK150" s="47">
        <v>1</v>
      </c>
      <c r="AL150">
        <v>5</v>
      </c>
      <c r="AM150">
        <v>5</v>
      </c>
      <c r="AN150">
        <v>5</v>
      </c>
    </row>
    <row r="151" spans="1:40">
      <c r="A151" s="45" t="s">
        <v>121</v>
      </c>
      <c r="D151" s="54">
        <f t="shared" ref="D151:D161" si="21">+SUM(E151:AN151)/COUNT(E151:AN151)</f>
        <v>2</v>
      </c>
      <c r="E151" s="47">
        <v>1</v>
      </c>
      <c r="F151">
        <v>1</v>
      </c>
      <c r="H151">
        <v>1</v>
      </c>
      <c r="I151">
        <v>1</v>
      </c>
      <c r="J151">
        <v>2</v>
      </c>
      <c r="K151">
        <v>1</v>
      </c>
      <c r="L151">
        <v>1</v>
      </c>
      <c r="N151">
        <v>2</v>
      </c>
      <c r="O151">
        <v>2</v>
      </c>
      <c r="P151">
        <v>3</v>
      </c>
      <c r="Q151">
        <v>1</v>
      </c>
      <c r="R151" s="47">
        <v>1</v>
      </c>
      <c r="S151" s="47">
        <v>1</v>
      </c>
      <c r="T151" s="47">
        <v>1</v>
      </c>
      <c r="U151">
        <v>2</v>
      </c>
      <c r="V151">
        <v>2</v>
      </c>
      <c r="X151" s="47">
        <v>5</v>
      </c>
      <c r="Y151">
        <v>1</v>
      </c>
      <c r="Z151" s="47">
        <v>2</v>
      </c>
      <c r="AA151">
        <v>3</v>
      </c>
      <c r="AB151">
        <v>2</v>
      </c>
      <c r="AC151">
        <v>3</v>
      </c>
      <c r="AD151">
        <v>3</v>
      </c>
      <c r="AE151">
        <v>2</v>
      </c>
      <c r="AG151">
        <v>1</v>
      </c>
      <c r="AH151" s="47">
        <v>1</v>
      </c>
      <c r="AI151" s="47">
        <v>1</v>
      </c>
      <c r="AJ151">
        <v>1</v>
      </c>
      <c r="AK151" s="47">
        <v>1</v>
      </c>
      <c r="AL151">
        <v>5</v>
      </c>
      <c r="AM151">
        <v>5</v>
      </c>
      <c r="AN151">
        <v>5</v>
      </c>
    </row>
    <row r="152" spans="1:40">
      <c r="A152" s="45" t="s">
        <v>122</v>
      </c>
      <c r="D152" s="54">
        <f t="shared" si="21"/>
        <v>1.8571428571428572</v>
      </c>
      <c r="I152">
        <v>4</v>
      </c>
      <c r="J152">
        <v>1</v>
      </c>
      <c r="K152">
        <v>1</v>
      </c>
      <c r="L152">
        <v>2</v>
      </c>
      <c r="N152">
        <v>1</v>
      </c>
      <c r="O152">
        <v>1</v>
      </c>
      <c r="P152">
        <v>1</v>
      </c>
      <c r="Q152">
        <v>2</v>
      </c>
      <c r="R152" s="47">
        <v>3</v>
      </c>
      <c r="S152" s="47">
        <v>3</v>
      </c>
      <c r="T152" s="47">
        <v>3</v>
      </c>
      <c r="U152">
        <v>1</v>
      </c>
      <c r="V152">
        <v>1</v>
      </c>
      <c r="W152" s="47">
        <v>1</v>
      </c>
      <c r="X152" s="47">
        <v>1</v>
      </c>
      <c r="Z152" s="47">
        <v>2</v>
      </c>
      <c r="AA152">
        <v>1</v>
      </c>
      <c r="AB152">
        <v>1</v>
      </c>
      <c r="AC152">
        <v>1</v>
      </c>
      <c r="AD152">
        <v>2</v>
      </c>
      <c r="AE152">
        <v>1</v>
      </c>
      <c r="AG152">
        <v>1</v>
      </c>
      <c r="AH152" s="47">
        <v>1</v>
      </c>
      <c r="AI152" s="47">
        <v>1</v>
      </c>
      <c r="AJ152">
        <v>3</v>
      </c>
      <c r="AL152">
        <v>4</v>
      </c>
      <c r="AM152">
        <v>4</v>
      </c>
      <c r="AN152">
        <v>4</v>
      </c>
    </row>
    <row r="153" spans="1:40">
      <c r="A153" s="45" t="s">
        <v>123</v>
      </c>
      <c r="D153" s="54">
        <f t="shared" si="21"/>
        <v>2.5</v>
      </c>
      <c r="I153">
        <v>5</v>
      </c>
      <c r="J153">
        <v>1</v>
      </c>
      <c r="K153">
        <v>1</v>
      </c>
      <c r="L153">
        <v>1</v>
      </c>
      <c r="N153">
        <v>1</v>
      </c>
      <c r="O153">
        <v>2</v>
      </c>
      <c r="P153">
        <v>2</v>
      </c>
      <c r="R153" s="47">
        <v>3</v>
      </c>
      <c r="S153" s="47">
        <v>3</v>
      </c>
      <c r="T153" s="47">
        <v>3</v>
      </c>
      <c r="V153">
        <v>5</v>
      </c>
      <c r="Z153" s="47">
        <v>2</v>
      </c>
      <c r="AE153">
        <v>1</v>
      </c>
      <c r="AG153">
        <v>1</v>
      </c>
      <c r="AH153" s="47">
        <v>1</v>
      </c>
      <c r="AI153" s="47">
        <v>2</v>
      </c>
      <c r="AJ153">
        <v>1</v>
      </c>
      <c r="AL153">
        <v>5</v>
      </c>
      <c r="AM153">
        <v>5</v>
      </c>
      <c r="AN153">
        <v>5</v>
      </c>
    </row>
    <row r="154" spans="1:40">
      <c r="A154" s="45" t="s">
        <v>124</v>
      </c>
      <c r="D154" s="54">
        <f t="shared" si="21"/>
        <v>2.5416666666666665</v>
      </c>
      <c r="I154">
        <v>5</v>
      </c>
      <c r="J154">
        <v>1</v>
      </c>
      <c r="K154">
        <v>2</v>
      </c>
      <c r="L154">
        <v>1</v>
      </c>
      <c r="N154">
        <v>1</v>
      </c>
      <c r="O154">
        <v>5</v>
      </c>
      <c r="P154">
        <v>5</v>
      </c>
      <c r="R154" s="47">
        <v>3</v>
      </c>
      <c r="S154" s="47">
        <v>3</v>
      </c>
      <c r="T154" s="47">
        <v>3</v>
      </c>
      <c r="U154">
        <v>1</v>
      </c>
      <c r="V154">
        <v>1</v>
      </c>
      <c r="W154" s="47">
        <v>3</v>
      </c>
      <c r="X154" s="47">
        <v>1</v>
      </c>
      <c r="Z154" s="47">
        <v>1</v>
      </c>
      <c r="AB154">
        <v>1</v>
      </c>
      <c r="AC154">
        <v>1</v>
      </c>
      <c r="AD154">
        <v>1</v>
      </c>
      <c r="AH154" s="47">
        <v>1</v>
      </c>
      <c r="AI154" s="47">
        <v>5</v>
      </c>
      <c r="AJ154">
        <v>1</v>
      </c>
      <c r="AL154">
        <v>5</v>
      </c>
      <c r="AM154">
        <v>5</v>
      </c>
      <c r="AN154">
        <v>5</v>
      </c>
    </row>
    <row r="155" spans="1:40">
      <c r="A155" s="45" t="s">
        <v>125</v>
      </c>
      <c r="D155" s="54">
        <f t="shared" si="21"/>
        <v>2.3076923076923075</v>
      </c>
      <c r="I155">
        <v>5</v>
      </c>
      <c r="J155">
        <v>1</v>
      </c>
      <c r="K155">
        <v>4</v>
      </c>
      <c r="L155">
        <v>4</v>
      </c>
      <c r="N155">
        <v>1</v>
      </c>
      <c r="O155">
        <v>3</v>
      </c>
      <c r="P155">
        <v>3</v>
      </c>
      <c r="R155" s="47">
        <v>3</v>
      </c>
      <c r="S155" s="47">
        <v>3</v>
      </c>
      <c r="T155" s="47">
        <v>3</v>
      </c>
      <c r="U155">
        <v>1</v>
      </c>
      <c r="V155">
        <v>1</v>
      </c>
      <c r="W155" s="47">
        <v>4</v>
      </c>
      <c r="X155" s="47">
        <v>1</v>
      </c>
      <c r="Z155" s="47">
        <v>2</v>
      </c>
      <c r="AA155">
        <v>1</v>
      </c>
      <c r="AB155">
        <v>1</v>
      </c>
      <c r="AC155">
        <v>1</v>
      </c>
      <c r="AD155">
        <v>1</v>
      </c>
      <c r="AE155">
        <v>1</v>
      </c>
      <c r="AH155" s="47">
        <v>1</v>
      </c>
      <c r="AI155" s="47">
        <v>1</v>
      </c>
      <c r="AJ155">
        <v>5</v>
      </c>
      <c r="AL155">
        <v>3</v>
      </c>
      <c r="AM155">
        <v>3</v>
      </c>
      <c r="AN155">
        <v>3</v>
      </c>
    </row>
    <row r="156" spans="1:40">
      <c r="A156" s="45" t="s">
        <v>126</v>
      </c>
      <c r="D156" s="54">
        <f t="shared" si="21"/>
        <v>2.4</v>
      </c>
      <c r="E156" s="47">
        <v>1</v>
      </c>
      <c r="F156">
        <v>1</v>
      </c>
      <c r="I156">
        <v>3</v>
      </c>
      <c r="J156">
        <v>3</v>
      </c>
      <c r="K156">
        <v>3</v>
      </c>
      <c r="L156">
        <v>3</v>
      </c>
      <c r="M156">
        <v>3</v>
      </c>
      <c r="N156">
        <v>3</v>
      </c>
      <c r="O156">
        <v>4</v>
      </c>
      <c r="P156">
        <v>4</v>
      </c>
      <c r="Q156">
        <v>1</v>
      </c>
      <c r="R156" s="47">
        <v>2</v>
      </c>
      <c r="S156" s="47">
        <v>2</v>
      </c>
      <c r="T156" s="47">
        <v>2</v>
      </c>
      <c r="U156">
        <v>1</v>
      </c>
      <c r="V156">
        <v>1</v>
      </c>
      <c r="W156" s="47">
        <v>5</v>
      </c>
      <c r="X156" s="47">
        <v>1</v>
      </c>
      <c r="Z156" s="47">
        <v>3</v>
      </c>
      <c r="AA156">
        <v>2</v>
      </c>
      <c r="AB156">
        <v>2</v>
      </c>
      <c r="AC156">
        <v>3</v>
      </c>
      <c r="AD156">
        <v>3</v>
      </c>
      <c r="AE156">
        <v>4</v>
      </c>
      <c r="AH156" s="47">
        <v>1</v>
      </c>
      <c r="AI156" s="47">
        <v>1</v>
      </c>
      <c r="AJ156">
        <v>1</v>
      </c>
      <c r="AL156">
        <v>3</v>
      </c>
      <c r="AM156">
        <v>3</v>
      </c>
      <c r="AN156">
        <v>3</v>
      </c>
    </row>
    <row r="157" spans="1:40">
      <c r="A157" s="45" t="s">
        <v>127</v>
      </c>
      <c r="D157" s="54">
        <f t="shared" si="21"/>
        <v>1.5384615384615385</v>
      </c>
      <c r="I157">
        <v>2</v>
      </c>
      <c r="J157">
        <v>1</v>
      </c>
      <c r="K157">
        <v>3</v>
      </c>
      <c r="L157">
        <v>2</v>
      </c>
      <c r="N157">
        <v>1</v>
      </c>
      <c r="O157">
        <v>1</v>
      </c>
      <c r="P157">
        <v>1</v>
      </c>
      <c r="Q157">
        <v>3</v>
      </c>
      <c r="R157" s="47">
        <v>1</v>
      </c>
      <c r="S157" s="47">
        <v>1</v>
      </c>
      <c r="T157" s="47">
        <v>1</v>
      </c>
      <c r="U157">
        <v>1</v>
      </c>
      <c r="V157">
        <v>1</v>
      </c>
      <c r="X157" s="47">
        <v>1</v>
      </c>
      <c r="Z157" s="47">
        <v>2</v>
      </c>
      <c r="AA157">
        <v>1</v>
      </c>
      <c r="AB157">
        <v>1</v>
      </c>
      <c r="AC157">
        <v>2</v>
      </c>
      <c r="AD157">
        <v>2</v>
      </c>
      <c r="AE157">
        <v>2</v>
      </c>
      <c r="AH157" s="47">
        <v>1</v>
      </c>
      <c r="AI157" s="47">
        <v>1</v>
      </c>
      <c r="AJ157">
        <v>2</v>
      </c>
      <c r="AL157">
        <v>2</v>
      </c>
      <c r="AM157">
        <v>2</v>
      </c>
      <c r="AN157">
        <v>2</v>
      </c>
    </row>
    <row r="158" spans="1:40">
      <c r="A158" s="45" t="s">
        <v>128</v>
      </c>
      <c r="D158" s="54">
        <f t="shared" si="21"/>
        <v>2.1923076923076925</v>
      </c>
      <c r="H158">
        <v>1</v>
      </c>
      <c r="I158">
        <v>2</v>
      </c>
      <c r="J158">
        <v>2</v>
      </c>
      <c r="K158">
        <v>2</v>
      </c>
      <c r="L158">
        <v>2</v>
      </c>
      <c r="N158">
        <v>2</v>
      </c>
      <c r="O158">
        <v>3</v>
      </c>
      <c r="P158">
        <v>3</v>
      </c>
      <c r="Q158">
        <v>3</v>
      </c>
      <c r="R158" s="47">
        <v>1</v>
      </c>
      <c r="S158" s="47">
        <v>1</v>
      </c>
      <c r="T158" s="47">
        <v>1</v>
      </c>
      <c r="U158">
        <v>1</v>
      </c>
      <c r="V158">
        <v>1</v>
      </c>
      <c r="Z158" s="47">
        <v>1</v>
      </c>
      <c r="AA158">
        <v>4</v>
      </c>
      <c r="AB158">
        <v>2</v>
      </c>
      <c r="AC158">
        <v>1</v>
      </c>
      <c r="AD158">
        <v>1</v>
      </c>
      <c r="AE158">
        <v>4</v>
      </c>
      <c r="AH158" s="47">
        <v>3</v>
      </c>
      <c r="AI158" s="47">
        <v>3</v>
      </c>
      <c r="AJ158">
        <v>1</v>
      </c>
      <c r="AL158">
        <v>4</v>
      </c>
      <c r="AM158">
        <v>4</v>
      </c>
      <c r="AN158">
        <v>4</v>
      </c>
    </row>
    <row r="159" spans="1:40">
      <c r="A159" s="45" t="s">
        <v>129</v>
      </c>
      <c r="D159" s="54">
        <f t="shared" si="21"/>
        <v>2.36</v>
      </c>
      <c r="E159" s="47">
        <v>1</v>
      </c>
      <c r="F159">
        <v>1</v>
      </c>
      <c r="I159">
        <v>1</v>
      </c>
      <c r="J159">
        <v>2</v>
      </c>
      <c r="K159">
        <v>2</v>
      </c>
      <c r="L159">
        <v>4</v>
      </c>
      <c r="N159">
        <v>2</v>
      </c>
      <c r="O159">
        <v>2</v>
      </c>
      <c r="P159">
        <v>2</v>
      </c>
      <c r="R159" s="47">
        <v>3</v>
      </c>
      <c r="S159" s="47">
        <v>3</v>
      </c>
      <c r="T159" s="47">
        <v>3</v>
      </c>
      <c r="U159">
        <v>2</v>
      </c>
      <c r="V159">
        <v>2</v>
      </c>
      <c r="Z159" s="47">
        <v>2</v>
      </c>
      <c r="AB159">
        <v>3</v>
      </c>
      <c r="AC159">
        <v>3</v>
      </c>
      <c r="AD159">
        <v>3</v>
      </c>
      <c r="AG159">
        <v>1</v>
      </c>
      <c r="AH159" s="47">
        <v>1</v>
      </c>
      <c r="AI159" s="47">
        <v>1</v>
      </c>
      <c r="AJ159">
        <v>3</v>
      </c>
      <c r="AL159">
        <v>4</v>
      </c>
      <c r="AM159">
        <v>4</v>
      </c>
      <c r="AN159">
        <v>4</v>
      </c>
    </row>
    <row r="160" spans="1:40">
      <c r="A160" s="45" t="s">
        <v>130</v>
      </c>
      <c r="D160" s="54">
        <f t="shared" si="21"/>
        <v>2</v>
      </c>
      <c r="E160" s="47">
        <v>1</v>
      </c>
      <c r="F160">
        <v>1</v>
      </c>
      <c r="I160">
        <v>3</v>
      </c>
      <c r="J160">
        <v>2</v>
      </c>
      <c r="K160">
        <v>2</v>
      </c>
      <c r="L160">
        <v>2</v>
      </c>
      <c r="M160">
        <v>3</v>
      </c>
      <c r="N160">
        <v>2</v>
      </c>
      <c r="O160">
        <v>3</v>
      </c>
      <c r="P160">
        <v>2</v>
      </c>
      <c r="Q160">
        <v>1</v>
      </c>
      <c r="R160" s="47">
        <v>1</v>
      </c>
      <c r="S160" s="47">
        <v>1</v>
      </c>
      <c r="T160" s="47">
        <v>1</v>
      </c>
      <c r="U160">
        <v>2</v>
      </c>
      <c r="V160">
        <v>2</v>
      </c>
      <c r="Z160" s="47">
        <v>2</v>
      </c>
      <c r="AA160">
        <v>2</v>
      </c>
      <c r="AB160">
        <v>2</v>
      </c>
      <c r="AC160">
        <v>2</v>
      </c>
      <c r="AD160">
        <v>2</v>
      </c>
      <c r="AE160">
        <v>2</v>
      </c>
      <c r="AH160" s="47">
        <v>1</v>
      </c>
      <c r="AI160" s="47">
        <v>1</v>
      </c>
      <c r="AJ160">
        <v>2</v>
      </c>
      <c r="AK160" s="47">
        <v>1</v>
      </c>
      <c r="AL160">
        <v>4</v>
      </c>
      <c r="AM160">
        <v>4</v>
      </c>
      <c r="AN160">
        <v>4</v>
      </c>
    </row>
    <row r="161" spans="1:40">
      <c r="A161" s="45" t="s">
        <v>69</v>
      </c>
      <c r="D161" s="54">
        <f t="shared" si="21"/>
        <v>1</v>
      </c>
      <c r="AK161" s="47">
        <v>1</v>
      </c>
    </row>
    <row r="162" spans="1:40">
      <c r="A162" s="46" t="s">
        <v>131</v>
      </c>
    </row>
    <row r="163" spans="1:40">
      <c r="A163" s="53" t="s">
        <v>132</v>
      </c>
    </row>
    <row r="164" spans="1:40">
      <c r="A164" s="52" t="s">
        <v>96</v>
      </c>
      <c r="B164" s="55">
        <f t="shared" ref="B164:B165" si="22">COUNT(E164:AN164)/36</f>
        <v>0.91666666666666663</v>
      </c>
      <c r="E164" s="47">
        <v>1</v>
      </c>
      <c r="F164">
        <v>1</v>
      </c>
      <c r="H164">
        <v>1</v>
      </c>
      <c r="I164">
        <v>1</v>
      </c>
      <c r="J164">
        <v>1</v>
      </c>
      <c r="K164">
        <v>1</v>
      </c>
      <c r="L164">
        <v>1</v>
      </c>
      <c r="M164">
        <v>1</v>
      </c>
      <c r="N164">
        <v>1</v>
      </c>
      <c r="O164">
        <v>1</v>
      </c>
      <c r="P164">
        <v>1</v>
      </c>
      <c r="R164" s="47">
        <v>1</v>
      </c>
      <c r="S164" s="47">
        <v>1</v>
      </c>
      <c r="T164" s="47">
        <v>1</v>
      </c>
      <c r="U164">
        <v>1</v>
      </c>
      <c r="V164">
        <v>1</v>
      </c>
      <c r="W164" s="47">
        <v>1</v>
      </c>
      <c r="X164" s="47">
        <v>1</v>
      </c>
      <c r="Y164">
        <v>1</v>
      </c>
      <c r="Z164" s="47">
        <v>1</v>
      </c>
      <c r="AA164">
        <v>1</v>
      </c>
      <c r="AB164">
        <v>1</v>
      </c>
      <c r="AC164">
        <v>1</v>
      </c>
      <c r="AD164">
        <v>1</v>
      </c>
      <c r="AE164">
        <v>1</v>
      </c>
      <c r="AG164">
        <v>1</v>
      </c>
      <c r="AH164" s="47">
        <v>1</v>
      </c>
      <c r="AI164" s="47">
        <v>1</v>
      </c>
      <c r="AJ164">
        <v>1</v>
      </c>
      <c r="AK164" s="47">
        <v>1</v>
      </c>
      <c r="AL164">
        <v>1</v>
      </c>
      <c r="AM164">
        <v>1</v>
      </c>
      <c r="AN164">
        <v>1</v>
      </c>
    </row>
    <row r="165" spans="1:40">
      <c r="A165" s="52" t="s">
        <v>97</v>
      </c>
      <c r="B165" s="55">
        <f t="shared" si="22"/>
        <v>2.7777777777777776E-2</v>
      </c>
      <c r="Q165">
        <v>1</v>
      </c>
    </row>
    <row r="166" spans="1:40">
      <c r="A166" s="53" t="s">
        <v>133</v>
      </c>
    </row>
    <row r="167" spans="1:40">
      <c r="A167" s="52" t="s">
        <v>96</v>
      </c>
      <c r="B167" s="55">
        <f t="shared" ref="B167:B168" si="23">COUNT(E167:AN167)/36</f>
        <v>0.5</v>
      </c>
      <c r="E167" s="47">
        <v>1</v>
      </c>
      <c r="F167">
        <v>1</v>
      </c>
      <c r="I167">
        <v>1</v>
      </c>
      <c r="J167">
        <v>1</v>
      </c>
      <c r="K167">
        <v>1</v>
      </c>
      <c r="L167">
        <v>1</v>
      </c>
      <c r="N167">
        <v>1</v>
      </c>
      <c r="O167">
        <v>1</v>
      </c>
      <c r="P167">
        <v>1</v>
      </c>
      <c r="U167">
        <v>1</v>
      </c>
      <c r="V167">
        <v>1</v>
      </c>
      <c r="W167" s="47">
        <v>1</v>
      </c>
      <c r="X167" s="47">
        <v>1</v>
      </c>
      <c r="Y167">
        <v>1</v>
      </c>
      <c r="Z167" s="47">
        <v>1</v>
      </c>
      <c r="AJ167">
        <v>1</v>
      </c>
      <c r="AK167" s="47">
        <v>1</v>
      </c>
      <c r="AN167">
        <v>1</v>
      </c>
    </row>
    <row r="168" spans="1:40">
      <c r="A168" s="52" t="s">
        <v>97</v>
      </c>
      <c r="B168" s="55">
        <f t="shared" si="23"/>
        <v>0.27777777777777779</v>
      </c>
      <c r="Q168">
        <v>1</v>
      </c>
      <c r="R168" s="47">
        <v>1</v>
      </c>
      <c r="S168" s="47">
        <v>1</v>
      </c>
      <c r="T168" s="47">
        <v>1</v>
      </c>
      <c r="AA168">
        <v>1</v>
      </c>
      <c r="AB168">
        <v>1</v>
      </c>
      <c r="AC168">
        <v>1</v>
      </c>
      <c r="AD168">
        <v>1</v>
      </c>
      <c r="AE168">
        <v>1</v>
      </c>
      <c r="AG168">
        <v>1</v>
      </c>
    </row>
    <row r="169" spans="1:40">
      <c r="A169" s="53" t="s">
        <v>134</v>
      </c>
    </row>
    <row r="170" spans="1:40">
      <c r="A170" s="52" t="s">
        <v>96</v>
      </c>
      <c r="B170" s="55">
        <f t="shared" ref="B170:B171" si="24">COUNT(E170:AN170)/36</f>
        <v>0.75</v>
      </c>
      <c r="H170">
        <v>1</v>
      </c>
      <c r="I170">
        <v>1</v>
      </c>
      <c r="J170">
        <v>1</v>
      </c>
      <c r="K170">
        <v>1</v>
      </c>
      <c r="L170">
        <v>1</v>
      </c>
      <c r="N170">
        <v>1</v>
      </c>
      <c r="O170">
        <v>1</v>
      </c>
      <c r="P170">
        <v>1</v>
      </c>
      <c r="R170" s="47">
        <v>1</v>
      </c>
      <c r="S170" s="47">
        <v>1</v>
      </c>
      <c r="T170" s="47">
        <v>1</v>
      </c>
      <c r="U170">
        <v>1</v>
      </c>
      <c r="V170">
        <v>1</v>
      </c>
      <c r="W170" s="47">
        <v>1</v>
      </c>
      <c r="X170" s="47">
        <v>1</v>
      </c>
      <c r="Y170">
        <v>1</v>
      </c>
      <c r="AA170">
        <v>1</v>
      </c>
      <c r="AB170">
        <v>1</v>
      </c>
      <c r="AC170">
        <v>1</v>
      </c>
      <c r="AD170">
        <v>1</v>
      </c>
      <c r="AE170">
        <v>1</v>
      </c>
      <c r="AH170" s="47">
        <v>1</v>
      </c>
      <c r="AI170" s="47">
        <v>1</v>
      </c>
      <c r="AJ170">
        <v>1</v>
      </c>
      <c r="AL170">
        <v>1</v>
      </c>
      <c r="AM170">
        <v>1</v>
      </c>
      <c r="AN170">
        <v>1</v>
      </c>
    </row>
    <row r="171" spans="1:40">
      <c r="A171" s="52" t="s">
        <v>97</v>
      </c>
      <c r="B171" s="55">
        <f t="shared" si="24"/>
        <v>0.16666666666666666</v>
      </c>
      <c r="E171" s="47">
        <v>1</v>
      </c>
      <c r="F171">
        <v>1</v>
      </c>
      <c r="Q171">
        <v>1</v>
      </c>
      <c r="Z171" s="47">
        <v>1</v>
      </c>
      <c r="AG171">
        <v>1</v>
      </c>
      <c r="AK171" s="47">
        <v>1</v>
      </c>
    </row>
    <row r="172" spans="1:40">
      <c r="A172" s="46" t="s">
        <v>135</v>
      </c>
    </row>
    <row r="173" spans="1:40">
      <c r="A173" s="45" t="s">
        <v>136</v>
      </c>
    </row>
    <row r="174" spans="1:40">
      <c r="A174" s="52" t="s">
        <v>96</v>
      </c>
      <c r="B174" s="55">
        <f t="shared" ref="B174:B175" si="25">COUNT(E174:AN174)/36</f>
        <v>0.94444444444444442</v>
      </c>
      <c r="E174" s="47">
        <v>1</v>
      </c>
      <c r="F174">
        <v>1</v>
      </c>
      <c r="H174">
        <v>1</v>
      </c>
      <c r="I174">
        <v>1</v>
      </c>
      <c r="J174">
        <v>1</v>
      </c>
      <c r="K174">
        <v>1</v>
      </c>
      <c r="L174">
        <v>1</v>
      </c>
      <c r="M174">
        <v>1</v>
      </c>
      <c r="N174">
        <v>1</v>
      </c>
      <c r="O174">
        <v>1</v>
      </c>
      <c r="P174">
        <v>1</v>
      </c>
      <c r="Q174">
        <v>1</v>
      </c>
      <c r="R174" s="47">
        <v>1</v>
      </c>
      <c r="S174" s="47">
        <v>1</v>
      </c>
      <c r="T174" s="47">
        <v>1</v>
      </c>
      <c r="U174">
        <v>1</v>
      </c>
      <c r="V174">
        <v>1</v>
      </c>
      <c r="W174" s="47">
        <v>1</v>
      </c>
      <c r="X174" s="47">
        <v>1</v>
      </c>
      <c r="Y174">
        <v>1</v>
      </c>
      <c r="Z174" s="47">
        <v>1</v>
      </c>
      <c r="AA174">
        <v>1</v>
      </c>
      <c r="AB174">
        <v>1</v>
      </c>
      <c r="AC174">
        <v>1</v>
      </c>
      <c r="AD174">
        <v>1</v>
      </c>
      <c r="AE174">
        <v>1</v>
      </c>
      <c r="AG174">
        <v>1</v>
      </c>
      <c r="AH174" s="47">
        <v>1</v>
      </c>
      <c r="AI174" s="47">
        <v>1</v>
      </c>
      <c r="AJ174">
        <v>1</v>
      </c>
      <c r="AK174" s="47">
        <v>1</v>
      </c>
      <c r="AL174">
        <v>1</v>
      </c>
      <c r="AM174">
        <v>1</v>
      </c>
      <c r="AN174">
        <v>1</v>
      </c>
    </row>
    <row r="175" spans="1:40">
      <c r="A175" s="52" t="s">
        <v>97</v>
      </c>
      <c r="B175" s="55">
        <f t="shared" si="25"/>
        <v>0</v>
      </c>
    </row>
    <row r="176" spans="1:40">
      <c r="A176" s="52" t="s">
        <v>137</v>
      </c>
      <c r="AB176">
        <v>2011</v>
      </c>
      <c r="AC176">
        <v>2011</v>
      </c>
      <c r="AE176">
        <v>2011</v>
      </c>
    </row>
    <row r="177" spans="1:40" ht="57.75" customHeight="1">
      <c r="A177" s="46" t="s">
        <v>138</v>
      </c>
      <c r="E177" s="58">
        <v>48300</v>
      </c>
      <c r="F177" s="59">
        <v>49000</v>
      </c>
      <c r="G177" s="58"/>
      <c r="H177" s="59">
        <v>810000</v>
      </c>
      <c r="I177" s="59">
        <v>1486122</v>
      </c>
      <c r="J177" s="59">
        <v>600000</v>
      </c>
      <c r="K177" s="59">
        <v>590000</v>
      </c>
      <c r="L177" s="59">
        <v>3100000</v>
      </c>
      <c r="M177" s="59">
        <v>60000</v>
      </c>
      <c r="N177" s="59">
        <v>600000</v>
      </c>
      <c r="O177" s="59">
        <v>1400000</v>
      </c>
      <c r="P177" s="59">
        <v>2380000</v>
      </c>
      <c r="Q177" s="59">
        <v>752000</v>
      </c>
      <c r="R177" s="58">
        <v>179000</v>
      </c>
      <c r="S177" s="58">
        <v>10000</v>
      </c>
      <c r="T177" s="58" t="s">
        <v>182</v>
      </c>
      <c r="U177" s="59">
        <v>15500000</v>
      </c>
      <c r="V177" s="59">
        <v>16500000</v>
      </c>
      <c r="W177" s="58">
        <v>12500000</v>
      </c>
      <c r="X177" s="58">
        <v>9000000</v>
      </c>
      <c r="Y177" s="59">
        <v>440000</v>
      </c>
      <c r="Z177" s="58" t="s">
        <v>160</v>
      </c>
      <c r="AA177" s="59">
        <v>985660</v>
      </c>
      <c r="AB177" s="59">
        <v>1914000</v>
      </c>
      <c r="AC177" s="59">
        <v>31146000</v>
      </c>
      <c r="AD177" s="59">
        <v>800000</v>
      </c>
      <c r="AE177" s="59">
        <v>4907017</v>
      </c>
      <c r="AF177" s="58"/>
      <c r="AG177" s="59">
        <v>140000</v>
      </c>
      <c r="AH177" s="58">
        <v>584385</v>
      </c>
      <c r="AI177" s="58">
        <v>2666455</v>
      </c>
      <c r="AJ177" s="59">
        <v>2100000</v>
      </c>
      <c r="AK177" s="58">
        <v>21189000</v>
      </c>
      <c r="AL177" s="59">
        <v>2800000</v>
      </c>
      <c r="AM177" s="59">
        <v>973000</v>
      </c>
      <c r="AN177" s="59">
        <v>340000</v>
      </c>
    </row>
    <row r="178" spans="1:40" ht="62.25" customHeight="1">
      <c r="A178" s="46"/>
      <c r="B178" s="59">
        <f>SUM(E178,F178,G178,H178,R178,U178,W178,Y178,Z178,AA178,AF178,AG178,AH178,AJ178,AK178,AL178)</f>
        <v>136549939</v>
      </c>
      <c r="C178" s="59">
        <f>Z178+AF178</f>
        <v>0</v>
      </c>
      <c r="D178" s="59">
        <f>B178-C178</f>
        <v>136549939</v>
      </c>
      <c r="E178" s="58">
        <f>E177</f>
        <v>48300</v>
      </c>
      <c r="F178" s="59">
        <f>F177</f>
        <v>49000</v>
      </c>
      <c r="G178" s="58"/>
      <c r="H178" s="59">
        <f>SUM(H177:Q177)</f>
        <v>11778122</v>
      </c>
      <c r="I178" s="59"/>
      <c r="J178" s="59"/>
      <c r="K178" s="59"/>
      <c r="L178" s="59"/>
      <c r="M178" s="59"/>
      <c r="N178" s="59"/>
      <c r="O178" s="59"/>
      <c r="P178" s="59"/>
      <c r="Q178" s="59"/>
      <c r="R178" s="58">
        <f>SUM(R177:S177)</f>
        <v>189000</v>
      </c>
      <c r="S178" s="58"/>
      <c r="T178" s="58"/>
      <c r="U178" s="59">
        <f>SUM(U177:V177)</f>
        <v>32000000</v>
      </c>
      <c r="V178" s="59"/>
      <c r="W178" s="58">
        <f>SUM(W177:X177)</f>
        <v>21500000</v>
      </c>
      <c r="X178" s="58"/>
      <c r="Y178" s="59">
        <f>Y177</f>
        <v>440000</v>
      </c>
      <c r="Z178" s="58"/>
      <c r="AA178" s="59">
        <f>SUM(AA177:AE177)</f>
        <v>39752677</v>
      </c>
      <c r="AB178" s="59"/>
      <c r="AC178" s="59"/>
      <c r="AD178" s="59"/>
      <c r="AE178" s="59"/>
      <c r="AF178" s="58"/>
      <c r="AG178" s="59">
        <f>AG177</f>
        <v>140000</v>
      </c>
      <c r="AH178" s="58">
        <f>SUM(AH177:AI177)</f>
        <v>3250840</v>
      </c>
      <c r="AI178" s="58"/>
      <c r="AJ178" s="59">
        <f>AJ177</f>
        <v>2100000</v>
      </c>
      <c r="AK178" s="58">
        <f>AK177</f>
        <v>21189000</v>
      </c>
      <c r="AL178" s="59">
        <f>SUM(AL177:AN177)</f>
        <v>4113000</v>
      </c>
      <c r="AM178" s="59"/>
      <c r="AN178" s="59"/>
    </row>
  </sheetData>
  <printOptions horizontalCentered="1" verticalCentered="1"/>
  <pageMargins left="0.70866141732283472" right="0.70866141732283472" top="0.74803149606299213" bottom="0.74803149606299213" header="0.31496062992125984" footer="0.31496062992125984"/>
  <pageSetup paperSize="9" scale="20" fitToWidth="44" orientation="portrait" r:id="rId1"/>
  <drawing r:id="rId2"/>
</worksheet>
</file>

<file path=xl/worksheets/sheet4.xml><?xml version="1.0" encoding="utf-8"?>
<worksheet xmlns="http://schemas.openxmlformats.org/spreadsheetml/2006/main" xmlns:r="http://schemas.openxmlformats.org/officeDocument/2006/relationships">
  <dimension ref="A1:B96"/>
  <sheetViews>
    <sheetView topLeftCell="A4" workbookViewId="0">
      <selection activeCell="A13" sqref="A13"/>
    </sheetView>
  </sheetViews>
  <sheetFormatPr defaultRowHeight="15"/>
  <cols>
    <col min="1" max="1" width="45.7109375" bestFit="1" customWidth="1"/>
  </cols>
  <sheetData>
    <row r="1" spans="1:2">
      <c r="A1" s="46" t="s">
        <v>9</v>
      </c>
    </row>
    <row r="2" spans="1:2">
      <c r="A2" t="s">
        <v>10</v>
      </c>
      <c r="B2" s="64">
        <v>0.6875</v>
      </c>
    </row>
    <row r="3" spans="1:2">
      <c r="A3" t="s">
        <v>245</v>
      </c>
      <c r="B3" s="64">
        <v>0.6875</v>
      </c>
    </row>
    <row r="4" spans="1:2">
      <c r="A4" t="s">
        <v>11</v>
      </c>
      <c r="B4" s="64">
        <v>0.375</v>
      </c>
    </row>
    <row r="5" spans="1:2">
      <c r="A5" t="s">
        <v>12</v>
      </c>
      <c r="B5" s="64">
        <v>0.125</v>
      </c>
    </row>
    <row r="6" spans="1:2">
      <c r="A6" t="s">
        <v>13</v>
      </c>
      <c r="B6" s="64">
        <v>0.125</v>
      </c>
    </row>
    <row r="7" spans="1:2">
      <c r="A7" t="s">
        <v>14</v>
      </c>
      <c r="B7" s="64">
        <v>0.3125</v>
      </c>
    </row>
    <row r="8" spans="1:2">
      <c r="A8" t="s">
        <v>15</v>
      </c>
      <c r="B8" s="64">
        <v>0.75</v>
      </c>
    </row>
    <row r="9" spans="1:2">
      <c r="A9" t="s">
        <v>16</v>
      </c>
      <c r="B9" s="64">
        <v>0.8125</v>
      </c>
    </row>
    <row r="10" spans="1:2">
      <c r="A10" t="s">
        <v>17</v>
      </c>
      <c r="B10" s="64">
        <v>0.6875</v>
      </c>
    </row>
    <row r="11" spans="1:2">
      <c r="A11" t="s">
        <v>18</v>
      </c>
      <c r="B11" s="64">
        <v>0.375</v>
      </c>
    </row>
    <row r="13" spans="1:2">
      <c r="A13" s="46" t="s">
        <v>183</v>
      </c>
    </row>
    <row r="14" spans="1:2">
      <c r="A14" t="s">
        <v>21</v>
      </c>
      <c r="B14" s="65">
        <v>0.17721855763699754</v>
      </c>
    </row>
    <row r="15" spans="1:2">
      <c r="A15" t="s">
        <v>180</v>
      </c>
      <c r="B15" s="65">
        <v>0.16021942327634436</v>
      </c>
    </row>
    <row r="16" spans="1:2">
      <c r="A16" t="s">
        <v>22</v>
      </c>
      <c r="B16" s="65">
        <v>7.060273281410985E-2</v>
      </c>
    </row>
    <row r="17" spans="1:2">
      <c r="A17" t="s">
        <v>23</v>
      </c>
      <c r="B17" s="65">
        <v>5.8603094920459828E-2</v>
      </c>
    </row>
    <row r="18" spans="1:2">
      <c r="A18" t="s">
        <v>24</v>
      </c>
      <c r="B18" s="65">
        <v>2.24309525323186E-3</v>
      </c>
    </row>
    <row r="19" spans="1:2">
      <c r="A19" t="s">
        <v>25</v>
      </c>
      <c r="B19" s="65">
        <v>2.9856094091700768E-2</v>
      </c>
    </row>
    <row r="20" spans="1:2">
      <c r="A20" t="s">
        <v>26</v>
      </c>
      <c r="B20" s="65">
        <v>0.36038044232740374</v>
      </c>
    </row>
    <row r="21" spans="1:2">
      <c r="A21" t="s">
        <v>27</v>
      </c>
      <c r="B21" s="65">
        <v>2.9585482612335696E-3</v>
      </c>
    </row>
    <row r="22" spans="1:2">
      <c r="A22" t="s">
        <v>28</v>
      </c>
      <c r="B22" s="65">
        <v>1.5241972755476662E-3</v>
      </c>
    </row>
    <row r="23" spans="1:2">
      <c r="A23" t="s">
        <v>29</v>
      </c>
      <c r="B23" s="65">
        <v>2.1929111268222533E-3</v>
      </c>
    </row>
    <row r="24" spans="1:2">
      <c r="A24" t="s">
        <v>25</v>
      </c>
      <c r="B24" s="65">
        <v>0</v>
      </c>
    </row>
    <row r="25" spans="1:2">
      <c r="A25" t="s">
        <v>30</v>
      </c>
      <c r="B25" s="65">
        <v>0.10408005470145248</v>
      </c>
    </row>
    <row r="27" spans="1:2">
      <c r="A27" s="46" t="s">
        <v>42</v>
      </c>
    </row>
    <row r="28" spans="1:2">
      <c r="A28" t="s">
        <v>43</v>
      </c>
      <c r="B28" s="65">
        <v>0.43208511465215704</v>
      </c>
    </row>
    <row r="29" spans="1:2">
      <c r="A29" t="s">
        <v>44</v>
      </c>
      <c r="B29" s="65">
        <v>4.2363000388651381E-4</v>
      </c>
    </row>
    <row r="30" spans="1:2">
      <c r="A30" t="s">
        <v>140</v>
      </c>
      <c r="B30" s="65">
        <v>0</v>
      </c>
    </row>
    <row r="31" spans="1:2">
      <c r="A31" t="s">
        <v>45</v>
      </c>
      <c r="B31" s="65">
        <v>1.719782355227361E-3</v>
      </c>
    </row>
    <row r="32" spans="1:2">
      <c r="A32" t="s">
        <v>46</v>
      </c>
      <c r="B32" s="65">
        <v>3.7543723280217644E-3</v>
      </c>
    </row>
    <row r="33" spans="1:2">
      <c r="A33" t="s">
        <v>47</v>
      </c>
      <c r="B33" s="65">
        <v>2.506801399144967E-3</v>
      </c>
    </row>
    <row r="34" spans="1:2">
      <c r="A34" t="s">
        <v>48</v>
      </c>
      <c r="B34" s="65">
        <v>5.9633307423241348E-2</v>
      </c>
    </row>
    <row r="35" spans="1:2">
      <c r="A35" t="s">
        <v>49</v>
      </c>
      <c r="B35" s="65">
        <v>6.0980761756704242E-2</v>
      </c>
    </row>
    <row r="36" spans="1:2">
      <c r="A36" t="s">
        <v>50</v>
      </c>
      <c r="B36" s="65">
        <v>0.43302759424795961</v>
      </c>
    </row>
    <row r="37" spans="1:2">
      <c r="A37" t="s">
        <v>51</v>
      </c>
      <c r="B37" s="65">
        <v>0</v>
      </c>
    </row>
    <row r="39" spans="1:2">
      <c r="A39" s="46" t="s">
        <v>54</v>
      </c>
    </row>
    <row r="40" spans="1:2">
      <c r="A40" t="s">
        <v>55</v>
      </c>
      <c r="B40" s="65">
        <v>2.9215871516296645E-2</v>
      </c>
    </row>
    <row r="41" spans="1:2">
      <c r="A41" t="s">
        <v>56</v>
      </c>
      <c r="B41" s="65">
        <v>0.30928200283419932</v>
      </c>
    </row>
    <row r="42" spans="1:2">
      <c r="A42" t="s">
        <v>57</v>
      </c>
      <c r="B42" s="65">
        <v>6.5186584789796886E-2</v>
      </c>
    </row>
    <row r="43" spans="1:2">
      <c r="A43" t="s">
        <v>58</v>
      </c>
      <c r="B43" s="65">
        <v>1.8153046764289089E-2</v>
      </c>
    </row>
    <row r="44" spans="1:2">
      <c r="A44" t="s">
        <v>59</v>
      </c>
      <c r="B44" s="65">
        <v>0.18930089749645726</v>
      </c>
    </row>
    <row r="45" spans="1:2">
      <c r="A45" t="s">
        <v>60</v>
      </c>
      <c r="B45" s="65">
        <v>5.2990080302314599E-2</v>
      </c>
    </row>
    <row r="46" spans="1:2">
      <c r="A46" t="s">
        <v>61</v>
      </c>
      <c r="B46" s="65">
        <v>1.4170996693434105E-2</v>
      </c>
    </row>
    <row r="47" spans="1:2">
      <c r="A47" t="s">
        <v>62</v>
      </c>
      <c r="B47" s="65">
        <v>5.1960321209258387E-5</v>
      </c>
    </row>
    <row r="48" spans="1:2">
      <c r="A48" t="s">
        <v>63</v>
      </c>
      <c r="B48" s="65">
        <v>0</v>
      </c>
    </row>
    <row r="49" spans="1:2">
      <c r="A49" t="s">
        <v>64</v>
      </c>
      <c r="B49" s="65">
        <v>0.10196032120925838</v>
      </c>
    </row>
    <row r="50" spans="1:2">
      <c r="A50" t="s">
        <v>65</v>
      </c>
      <c r="B50" s="65">
        <v>0</v>
      </c>
    </row>
    <row r="51" spans="1:2">
      <c r="A51" t="s">
        <v>66</v>
      </c>
      <c r="B51" s="65">
        <v>6.4501653282947574E-2</v>
      </c>
    </row>
    <row r="52" spans="1:2">
      <c r="A52" t="s">
        <v>67</v>
      </c>
      <c r="B52" s="65">
        <v>0.24260746339159189</v>
      </c>
    </row>
    <row r="53" spans="1:2">
      <c r="A53" t="s">
        <v>68</v>
      </c>
      <c r="B53" s="65">
        <v>0</v>
      </c>
    </row>
    <row r="54" spans="1:2">
      <c r="A54" t="s">
        <v>69</v>
      </c>
      <c r="B54" s="65">
        <v>1.1998110533774208E-2</v>
      </c>
    </row>
    <row r="56" spans="1:2">
      <c r="A56" s="46" t="s">
        <v>80</v>
      </c>
    </row>
    <row r="57" spans="1:2">
      <c r="A57" t="s">
        <v>81</v>
      </c>
      <c r="B57" s="65">
        <v>0.52638816839585001</v>
      </c>
    </row>
    <row r="58" spans="1:2">
      <c r="A58" t="s">
        <v>82</v>
      </c>
      <c r="B58" s="65">
        <v>0.47361183160414999</v>
      </c>
    </row>
    <row r="60" spans="1:2">
      <c r="A60" s="46" t="s">
        <v>83</v>
      </c>
    </row>
    <row r="61" spans="1:2">
      <c r="A61" t="s">
        <v>84</v>
      </c>
      <c r="B61" s="64">
        <v>0.33333333333333331</v>
      </c>
    </row>
    <row r="62" spans="1:2">
      <c r="A62" t="s">
        <v>85</v>
      </c>
      <c r="B62" s="64">
        <v>0.41666666666666669</v>
      </c>
    </row>
    <row r="63" spans="1:2">
      <c r="A63" t="s">
        <v>86</v>
      </c>
      <c r="B63" s="64">
        <v>0.33333333333333331</v>
      </c>
    </row>
    <row r="64" spans="1:2">
      <c r="A64" t="s">
        <v>87</v>
      </c>
      <c r="B64" s="64">
        <v>0.22222222222222221</v>
      </c>
    </row>
    <row r="65" spans="1:2">
      <c r="A65" t="s">
        <v>88</v>
      </c>
      <c r="B65" s="64">
        <v>5.5555555555555552E-2</v>
      </c>
    </row>
    <row r="66" spans="1:2">
      <c r="A66" t="s">
        <v>89</v>
      </c>
      <c r="B66" s="64">
        <v>8.3333333333333329E-2</v>
      </c>
    </row>
    <row r="68" spans="1:2">
      <c r="A68" s="46" t="s">
        <v>91</v>
      </c>
    </row>
    <row r="69" spans="1:2">
      <c r="A69" t="s">
        <v>92</v>
      </c>
      <c r="B69" s="64">
        <v>2.7777777777777776E-2</v>
      </c>
    </row>
    <row r="70" spans="1:2">
      <c r="A70" t="s">
        <v>93</v>
      </c>
      <c r="B70" s="64">
        <v>0.58333333333333337</v>
      </c>
    </row>
    <row r="71" spans="1:2">
      <c r="A71" t="s">
        <v>94</v>
      </c>
      <c r="B71" s="64">
        <v>0.30555555555555558</v>
      </c>
    </row>
    <row r="73" spans="1:2">
      <c r="A73" s="46" t="s">
        <v>112</v>
      </c>
    </row>
    <row r="74" spans="1:2">
      <c r="A74" t="s">
        <v>113</v>
      </c>
      <c r="B74" s="64">
        <v>0.1388888888888889</v>
      </c>
    </row>
    <row r="75" spans="1:2">
      <c r="A75" t="s">
        <v>114</v>
      </c>
      <c r="B75" s="64">
        <v>0.1388888888888889</v>
      </c>
    </row>
    <row r="76" spans="1:2">
      <c r="A76" t="s">
        <v>115</v>
      </c>
      <c r="B76" s="64">
        <v>0.3888888888888889</v>
      </c>
    </row>
    <row r="77" spans="1:2">
      <c r="A77" t="s">
        <v>116</v>
      </c>
      <c r="B77" s="64">
        <v>0.22222222222222221</v>
      </c>
    </row>
    <row r="78" spans="1:2">
      <c r="A78" t="s">
        <v>86</v>
      </c>
      <c r="B78" s="64">
        <v>0.27777777777777779</v>
      </c>
    </row>
    <row r="80" spans="1:2">
      <c r="A80" s="46" t="s">
        <v>131</v>
      </c>
    </row>
    <row r="81" spans="1:2">
      <c r="A81" s="46" t="s">
        <v>132</v>
      </c>
    </row>
    <row r="82" spans="1:2">
      <c r="A82" t="s">
        <v>96</v>
      </c>
      <c r="B82" s="64">
        <v>0.91666666666666663</v>
      </c>
    </row>
    <row r="83" spans="1:2">
      <c r="A83" t="s">
        <v>97</v>
      </c>
      <c r="B83" s="64">
        <v>2.7777777777777776E-2</v>
      </c>
    </row>
    <row r="85" spans="1:2">
      <c r="A85" s="46" t="s">
        <v>133</v>
      </c>
    </row>
    <row r="86" spans="1:2">
      <c r="A86" t="s">
        <v>96</v>
      </c>
      <c r="B86" s="64">
        <v>0.5</v>
      </c>
    </row>
    <row r="87" spans="1:2">
      <c r="A87" t="s">
        <v>97</v>
      </c>
      <c r="B87" s="64">
        <v>0.27777777777777779</v>
      </c>
    </row>
    <row r="89" spans="1:2">
      <c r="A89" s="46" t="s">
        <v>134</v>
      </c>
    </row>
    <row r="90" spans="1:2">
      <c r="A90" t="s">
        <v>96</v>
      </c>
      <c r="B90" s="64">
        <v>0.75</v>
      </c>
    </row>
    <row r="91" spans="1:2">
      <c r="A91" t="s">
        <v>97</v>
      </c>
      <c r="B91" s="64">
        <v>0.16666666666666666</v>
      </c>
    </row>
    <row r="93" spans="1:2">
      <c r="A93" s="46" t="s">
        <v>135</v>
      </c>
    </row>
    <row r="94" spans="1:2">
      <c r="A94" t="s">
        <v>136</v>
      </c>
    </row>
    <row r="95" spans="1:2">
      <c r="A95" t="s">
        <v>96</v>
      </c>
      <c r="B95" s="64">
        <v>0.94444444444444442</v>
      </c>
    </row>
    <row r="96" spans="1:2">
      <c r="A96" t="s">
        <v>97</v>
      </c>
      <c r="B96" s="64">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10</vt:i4>
      </vt:variant>
    </vt:vector>
  </HeadingPairs>
  <TitlesOfParts>
    <vt:vector size="14" baseType="lpstr">
      <vt:lpstr>Poskytovatele - data (1)</vt:lpstr>
      <vt:lpstr>Poskytovatele - data</vt:lpstr>
      <vt:lpstr>vyhodnocení poskytovatele</vt:lpstr>
      <vt:lpstr>data pro grafy</vt:lpstr>
      <vt:lpstr>Jak se lidé dozvídají o službe </vt:lpstr>
      <vt:lpstr>Cilové skupiny služby</vt:lpstr>
      <vt:lpstr>Poměr klientu-pohlaví</vt:lpstr>
      <vt:lpstr>Služba je poskytována</vt:lpstr>
      <vt:lpstr>Typ služby</vt:lpstr>
      <vt:lpstr>Místo poskytování služby</vt:lpstr>
      <vt:lpstr>Vnitřní systém kvality</vt:lpstr>
      <vt:lpstr>standardy kvality vnitř.řádu</vt:lpstr>
      <vt:lpstr>standardy kvality MPSV</vt:lpstr>
      <vt:lpstr>Cel.předpokladané příjmy</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Marcela</dc:creator>
  <cp:lastModifiedBy>Mirek</cp:lastModifiedBy>
  <cp:lastPrinted>2011-12-15T08:33:31Z</cp:lastPrinted>
  <dcterms:created xsi:type="dcterms:W3CDTF">2011-09-27T12:12:53Z</dcterms:created>
  <dcterms:modified xsi:type="dcterms:W3CDTF">2011-12-21T12:52:43Z</dcterms:modified>
</cp:coreProperties>
</file>