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80" windowWidth="19155" windowHeight="8415" firstSheet="1" activeTab="3"/>
  </bookViews>
  <sheets>
    <sheet name="senioři data" sheetId="1" r:id="rId1"/>
    <sheet name="senioři vyhodnocení" sheetId="2" r:id="rId2"/>
    <sheet name="pro grafy" sheetId="4" r:id="rId3"/>
    <sheet name="A3 - Co se Vám libi" sheetId="9" r:id="rId4"/>
    <sheet name="A4- informace" sheetId="8" r:id="rId5"/>
    <sheet name="A5- požádat o pomoc" sheetId="7" r:id="rId6"/>
    <sheet name="A6- problém ve Vašim živote" sheetId="10" r:id="rId7"/>
    <sheet name="A8- Chybejíci služby" sheetId="6" r:id="rId8"/>
    <sheet name="A10- zlepšení života seniorů " sheetId="5" r:id="rId9"/>
    <sheet name="A11 - Jaký je Váš věk" sheetId="11" r:id="rId10"/>
  </sheets>
  <calcPr calcId="125725"/>
</workbook>
</file>

<file path=xl/calcChain.xml><?xml version="1.0" encoding="utf-8"?>
<calcChain xmlns="http://schemas.openxmlformats.org/spreadsheetml/2006/main">
  <c r="B58" i="1"/>
  <c r="B59"/>
  <c r="B60"/>
  <c r="B57"/>
  <c r="E98"/>
  <c r="E97"/>
  <c r="E96"/>
  <c r="E95"/>
  <c r="E94"/>
  <c r="E93"/>
  <c r="E91"/>
  <c r="E90"/>
  <c r="E89"/>
  <c r="E88"/>
  <c r="E87"/>
  <c r="E86"/>
  <c r="E85"/>
  <c r="E84"/>
  <c r="E83"/>
  <c r="E82"/>
  <c r="E81"/>
  <c r="E80"/>
  <c r="E79"/>
  <c r="E78"/>
  <c r="E76"/>
  <c r="E75"/>
  <c r="E74"/>
  <c r="E73"/>
  <c r="E72"/>
  <c r="E71"/>
  <c r="E69"/>
  <c r="E68"/>
  <c r="E67"/>
  <c r="E66"/>
  <c r="E65"/>
  <c r="E64"/>
  <c r="E63"/>
  <c r="E62"/>
  <c r="E55"/>
  <c r="E54"/>
  <c r="E53"/>
  <c r="E52"/>
  <c r="E51"/>
  <c r="E50"/>
  <c r="E49"/>
  <c r="E48"/>
  <c r="E47"/>
  <c r="E46"/>
  <c r="E45"/>
  <c r="E43"/>
  <c r="E42"/>
  <c r="E41"/>
  <c r="E40"/>
  <c r="E39"/>
  <c r="E38"/>
  <c r="E37"/>
  <c r="E35"/>
  <c r="E34"/>
  <c r="E33"/>
  <c r="E32"/>
  <c r="E31"/>
  <c r="E30"/>
  <c r="E29"/>
  <c r="E28"/>
  <c r="E27"/>
  <c r="E26"/>
  <c r="E25"/>
  <c r="E24"/>
  <c r="E22"/>
  <c r="E21"/>
  <c r="E20"/>
  <c r="E19"/>
  <c r="E18"/>
  <c r="E16"/>
  <c r="E15"/>
  <c r="E14"/>
  <c r="E13"/>
  <c r="E12"/>
  <c r="E11"/>
  <c r="E10"/>
  <c r="E9"/>
  <c r="E8"/>
  <c r="E7"/>
  <c r="E6"/>
  <c r="E4"/>
  <c r="E3"/>
  <c r="E2"/>
  <c r="G98"/>
  <c r="F98"/>
  <c r="G97"/>
  <c r="F97"/>
  <c r="G96"/>
  <c r="F96"/>
  <c r="G95"/>
  <c r="F95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6"/>
  <c r="F76"/>
  <c r="G75"/>
  <c r="F75"/>
  <c r="G74"/>
  <c r="F74"/>
  <c r="G73"/>
  <c r="F73"/>
  <c r="G72"/>
  <c r="F72"/>
  <c r="G71"/>
  <c r="F71"/>
  <c r="G69"/>
  <c r="F69"/>
  <c r="G68"/>
  <c r="F68"/>
  <c r="G67"/>
  <c r="F67"/>
  <c r="G66"/>
  <c r="F66"/>
  <c r="G65"/>
  <c r="F65"/>
  <c r="G64"/>
  <c r="F64"/>
  <c r="G63"/>
  <c r="F63"/>
  <c r="G62"/>
  <c r="F62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3"/>
  <c r="F43"/>
  <c r="G42"/>
  <c r="F42"/>
  <c r="G41"/>
  <c r="F41"/>
  <c r="G40"/>
  <c r="F40"/>
  <c r="G39"/>
  <c r="F39"/>
  <c r="G38"/>
  <c r="F38"/>
  <c r="G37"/>
  <c r="F37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2"/>
  <c r="F22"/>
  <c r="G21"/>
  <c r="F21"/>
  <c r="G20"/>
  <c r="F20"/>
  <c r="G19"/>
  <c r="F19"/>
  <c r="G18"/>
  <c r="F18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F3"/>
  <c r="G3"/>
  <c r="F4"/>
  <c r="G4"/>
  <c r="G2"/>
  <c r="F2"/>
  <c r="D4"/>
  <c r="C4"/>
  <c r="D3"/>
  <c r="C3"/>
  <c r="D2"/>
  <c r="C2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  <c r="D22"/>
  <c r="C22"/>
  <c r="D21"/>
  <c r="C21"/>
  <c r="D20"/>
  <c r="C20"/>
  <c r="D19"/>
  <c r="C19"/>
  <c r="D18"/>
  <c r="C18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D24"/>
  <c r="C24"/>
  <c r="D43"/>
  <c r="C43"/>
  <c r="D42"/>
  <c r="C42"/>
  <c r="D41"/>
  <c r="C41"/>
  <c r="D40"/>
  <c r="C40"/>
  <c r="D39"/>
  <c r="C39"/>
  <c r="D38"/>
  <c r="C38"/>
  <c r="D37"/>
  <c r="C37"/>
  <c r="D55"/>
  <c r="C55"/>
  <c r="D54"/>
  <c r="C54"/>
  <c r="D53"/>
  <c r="C53"/>
  <c r="D52"/>
  <c r="C52"/>
  <c r="D51"/>
  <c r="C51"/>
  <c r="D50"/>
  <c r="C50"/>
  <c r="D49"/>
  <c r="C49"/>
  <c r="D48"/>
  <c r="C48"/>
  <c r="D47"/>
  <c r="C47"/>
  <c r="D46"/>
  <c r="C46"/>
  <c r="D45"/>
  <c r="C45"/>
  <c r="D69"/>
  <c r="C69"/>
  <c r="D68"/>
  <c r="C68"/>
  <c r="D67"/>
  <c r="C67"/>
  <c r="D66"/>
  <c r="C66"/>
  <c r="D65"/>
  <c r="C65"/>
  <c r="D64"/>
  <c r="C64"/>
  <c r="D63"/>
  <c r="C63"/>
  <c r="D62"/>
  <c r="C62"/>
  <c r="D76"/>
  <c r="C76"/>
  <c r="D75"/>
  <c r="C75"/>
  <c r="D74"/>
  <c r="C74"/>
  <c r="D73"/>
  <c r="C73"/>
  <c r="D72"/>
  <c r="C72"/>
  <c r="D71"/>
  <c r="C71"/>
  <c r="D91"/>
  <c r="C91"/>
  <c r="D90"/>
  <c r="C90"/>
  <c r="D89"/>
  <c r="C89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97"/>
  <c r="C97"/>
  <c r="D96"/>
  <c r="C96"/>
  <c r="D95"/>
  <c r="C95"/>
  <c r="D94"/>
  <c r="C94"/>
  <c r="D93"/>
  <c r="C93"/>
  <c r="D98"/>
  <c r="C98"/>
  <c r="B98" l="1"/>
  <c r="B97"/>
  <c r="B96"/>
  <c r="B95"/>
  <c r="B94"/>
  <c r="B93"/>
  <c r="B91"/>
  <c r="B90"/>
  <c r="B89"/>
  <c r="B88"/>
  <c r="B87"/>
  <c r="B86"/>
  <c r="B85"/>
  <c r="B84"/>
  <c r="B83"/>
  <c r="B82"/>
  <c r="B81"/>
  <c r="B80"/>
  <c r="B79"/>
  <c r="B78"/>
  <c r="B76"/>
  <c r="B75"/>
  <c r="B74"/>
  <c r="B73"/>
  <c r="B72"/>
  <c r="B71"/>
  <c r="B69"/>
  <c r="B68"/>
  <c r="B67"/>
  <c r="B66"/>
  <c r="B65"/>
  <c r="B64"/>
  <c r="B63"/>
  <c r="B62"/>
  <c r="B55"/>
  <c r="B54"/>
  <c r="B53"/>
  <c r="B52"/>
  <c r="B51"/>
  <c r="B50"/>
  <c r="B49"/>
  <c r="B48"/>
  <c r="B47"/>
  <c r="B46"/>
  <c r="B45"/>
  <c r="B43"/>
  <c r="B42"/>
  <c r="B41"/>
  <c r="B40"/>
  <c r="B39"/>
  <c r="B38"/>
  <c r="B37"/>
  <c r="B35"/>
  <c r="B34"/>
  <c r="B33"/>
  <c r="B32"/>
  <c r="B31"/>
  <c r="B30"/>
  <c r="B29"/>
  <c r="B28"/>
  <c r="B27"/>
  <c r="B26"/>
  <c r="B25"/>
  <c r="B24"/>
  <c r="B22"/>
  <c r="B21"/>
  <c r="B20"/>
  <c r="B19"/>
  <c r="B18"/>
  <c r="B16"/>
  <c r="B14"/>
  <c r="B15"/>
  <c r="B13"/>
  <c r="B12"/>
  <c r="B11"/>
  <c r="B10"/>
  <c r="B9"/>
  <c r="B8"/>
  <c r="B7"/>
  <c r="B6"/>
  <c r="B4"/>
  <c r="B3"/>
  <c r="B2"/>
</calcChain>
</file>

<file path=xl/comments1.xml><?xml version="1.0" encoding="utf-8"?>
<comments xmlns="http://schemas.openxmlformats.org/spreadsheetml/2006/main">
  <authors>
    <author>Mirek</author>
    <author>Marcela</author>
  </authors>
  <commentList>
    <comment ref="AQ1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dovoz obědů do domácnosti</t>
        </r>
      </text>
    </comment>
    <comment ref="AT1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dovoz obědů</t>
        </r>
      </text>
    </comment>
    <comment ref="AU1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dovoz obědů</t>
        </r>
      </text>
    </comment>
    <comment ref="AX1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dovoz obědů</t>
        </r>
      </text>
    </comment>
    <comment ref="BD1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dovoz obědů</t>
        </r>
      </text>
    </comment>
    <comment ref="AX22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výběru obědů</t>
        </r>
      </text>
    </comment>
    <comment ref="BT22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péče o osoby, které službu potřebují</t>
        </r>
      </text>
    </comment>
    <comment ref="CA22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soukromí</t>
        </r>
      </text>
    </comment>
    <comment ref="CC22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soukromí</t>
        </r>
      </text>
    </comment>
    <comment ref="CE22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soukromí</t>
        </r>
      </text>
    </comment>
    <comment ref="CF22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soukromí</t>
        </r>
      </text>
    </comment>
    <comment ref="CG22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přístup personálu</t>
        </r>
      </text>
    </comment>
    <comment ref="CH22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trávení volného času zpěv</t>
        </r>
      </text>
    </comment>
    <comment ref="CI22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soukromí, komfort</t>
        </r>
      </text>
    </comment>
    <comment ref="CJ22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soukromí</t>
        </r>
      </text>
    </comment>
    <comment ref="CO22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soukromí</t>
        </r>
      </text>
    </comment>
    <comment ref="CR22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soukromí</t>
        </r>
      </text>
    </comment>
    <comment ref="BZ34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telefonicky</t>
        </r>
      </text>
    </comment>
    <comment ref="CO34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rozhlas</t>
        </r>
      </text>
    </comment>
    <comment ref="AL4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pečovatelku</t>
        </r>
      </text>
    </comment>
    <comment ref="AN4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pracovníci denního stacionáře</t>
        </r>
      </text>
    </comment>
    <comment ref="AO4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sousede</t>
        </r>
      </text>
    </comment>
    <comment ref="AW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syn, dcera</t>
        </r>
      </text>
    </comment>
    <comment ref="BA43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pečovatelka</t>
        </r>
      </text>
    </comment>
    <comment ref="BI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pečovatelky</t>
        </r>
      </text>
    </comment>
    <comment ref="BJ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pečovatelky</t>
        </r>
      </text>
    </comment>
    <comment ref="BM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PS</t>
        </r>
      </text>
    </comment>
    <comment ref="BP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pečovatelská služba</t>
        </r>
      </text>
    </comment>
    <comment ref="BQ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pečovatelská služba</t>
        </r>
      </text>
    </comment>
    <comment ref="BR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pečovatelská služba</t>
        </r>
      </text>
    </comment>
    <comment ref="BS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pečovatelská služba</t>
        </r>
      </text>
    </comment>
    <comment ref="BZ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pečovatelská služba</t>
        </r>
      </text>
    </comment>
    <comment ref="CA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rodina a příbuzní</t>
        </r>
      </text>
    </comment>
    <comment ref="CN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SP</t>
        </r>
      </text>
    </comment>
    <comment ref="CO43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na patronku v zařízení</t>
        </r>
      </text>
    </comment>
    <comment ref="Z5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bolest</t>
        </r>
      </text>
    </comment>
    <comment ref="AA5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zdraví</t>
        </r>
      </text>
    </comment>
    <comment ref="AB5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zrak</t>
        </r>
      </text>
    </comment>
    <comment ref="BH55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nemoc</t>
        </r>
      </text>
    </comment>
    <comment ref="CG5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mobilního partnera</t>
        </r>
      </text>
    </comment>
    <comment ref="CH55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cukrovka</t>
        </r>
      </text>
    </comment>
    <comment ref="CS55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vše</t>
        </r>
      </text>
    </comment>
    <comment ref="CT55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politika státu, hluk ostatních</t>
        </r>
      </text>
    </comment>
    <comment ref="K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zdraví</t>
        </r>
      </text>
    </comment>
    <comment ref="N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peníze, vlastní dům</t>
        </r>
      </text>
    </comment>
    <comment ref="O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smrt</t>
        </r>
      </text>
    </comment>
    <comment ref="R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chúze</t>
        </r>
      </text>
    </comment>
    <comment ref="S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chůze</t>
        </r>
      </text>
    </comment>
    <comment ref="U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být doma s rodinou a mladší</t>
        </r>
      </text>
    </comment>
    <comment ref="V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chůze</t>
        </r>
      </text>
    </comment>
    <comment ref="W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smrt</t>
        </r>
      </text>
    </comment>
    <comment ref="X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smrt</t>
        </r>
      </text>
    </comment>
    <comment ref="Y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smrt</t>
        </r>
      </text>
    </comment>
    <comment ref="Z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spokojená</t>
        </r>
      </text>
    </comment>
    <comment ref="AA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prášky</t>
        </r>
      </text>
    </comment>
    <comment ref="AB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zrak</t>
        </r>
      </text>
    </comment>
    <comment ref="AC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pohyb</t>
        </r>
      </text>
    </comment>
    <comment ref="AD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zdraví</t>
        </r>
      </text>
    </comment>
    <comment ref="AF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pohyb</t>
        </r>
      </text>
    </comment>
    <comment ref="AO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dožití v kruhu rodiny</t>
        </r>
      </text>
    </comment>
    <comment ref="AV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zdraví</t>
        </r>
      </text>
    </comment>
    <comment ref="AX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zástavka MHD na Humpolské</t>
        </r>
      </text>
    </comment>
    <comment ref="AY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zdravotní stav</t>
        </r>
      </text>
    </comment>
    <comment ref="BA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Zdraví</t>
        </r>
      </text>
    </comment>
    <comment ref="BC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invalidní vozík</t>
        </r>
      </text>
    </comment>
    <comment ref="BI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zlepšení zdraví</t>
        </r>
      </text>
    </comment>
    <comment ref="BL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zdraví</t>
        </r>
      </text>
    </comment>
    <comment ref="BM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zdaví</t>
        </r>
      </text>
    </comment>
    <comment ref="BP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elektrický vozík</t>
        </r>
      </text>
    </comment>
    <comment ref="BV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pomoc druhé osoby, rodiny</t>
        </r>
      </text>
    </comment>
    <comment ref="BW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Teplo v bytě</t>
        </r>
      </text>
    </comment>
    <comment ref="BZ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možnost využití těchto služeb</t>
        </r>
      </text>
    </comment>
    <comment ref="CA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zdravotní stav</t>
        </r>
      </text>
    </comment>
    <comment ref="CB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kdybych mohl chodit</t>
        </r>
      </text>
    </comment>
    <comment ref="CC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mít někoho inteletově blízkého, třeba někoho z rodiny</t>
        </r>
      </text>
    </comment>
    <comment ref="CE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partner</t>
        </r>
      </text>
    </comment>
    <comment ref="CF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mobilita</t>
        </r>
      </text>
    </comment>
    <comment ref="CG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mobilního partnera</t>
        </r>
      </text>
    </comment>
    <comment ref="CI56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mobilita</t>
        </r>
      </text>
    </comment>
    <comment ref="CP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zdraví</t>
        </r>
      </text>
    </comment>
    <comment ref="CR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skříne an doulůžkových pokojích</t>
        </r>
      </text>
    </comment>
    <comment ref="CS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znova se narodit</t>
        </r>
      </text>
    </comment>
    <comment ref="CT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politika, ohleduplnost ostatních</t>
        </r>
      </text>
    </comment>
    <comment ref="CU56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zdraví</t>
        </r>
      </text>
    </comment>
    <comment ref="CV56" authorId="1">
      <text>
        <r>
          <rPr>
            <b/>
            <sz val="9"/>
            <color indexed="81"/>
            <rFont val="Tahoma"/>
            <charset val="1"/>
          </rPr>
          <t>Marcela:</t>
        </r>
        <r>
          <rPr>
            <sz val="9"/>
            <color indexed="81"/>
            <rFont val="Tahoma"/>
            <charset val="1"/>
          </rPr>
          <t xml:space="preserve">
peníze</t>
        </r>
      </text>
    </comment>
    <comment ref="CW56" authorId="1">
      <text>
        <r>
          <rPr>
            <b/>
            <sz val="9"/>
            <color indexed="81"/>
            <rFont val="Tahoma"/>
            <charset val="1"/>
          </rPr>
          <t>Marcela:</t>
        </r>
        <r>
          <rPr>
            <sz val="9"/>
            <color indexed="81"/>
            <rFont val="Tahoma"/>
            <charset val="1"/>
          </rPr>
          <t xml:space="preserve">
peníze</t>
        </r>
      </text>
    </comment>
    <comment ref="CX56" authorId="1">
      <text>
        <r>
          <rPr>
            <b/>
            <sz val="9"/>
            <color indexed="81"/>
            <rFont val="Tahoma"/>
            <charset val="1"/>
          </rPr>
          <t>Marcela:</t>
        </r>
        <r>
          <rPr>
            <sz val="9"/>
            <color indexed="81"/>
            <rFont val="Tahoma"/>
            <charset val="1"/>
          </rPr>
          <t xml:space="preserve">
peníze</t>
        </r>
      </text>
    </comment>
    <comment ref="CY56" authorId="1">
      <text>
        <r>
          <rPr>
            <b/>
            <sz val="9"/>
            <color indexed="81"/>
            <rFont val="Tahoma"/>
            <charset val="1"/>
          </rPr>
          <t>Marcela:</t>
        </r>
        <r>
          <rPr>
            <sz val="9"/>
            <color indexed="81"/>
            <rFont val="Tahoma"/>
            <charset val="1"/>
          </rPr>
          <t xml:space="preserve">
peníze</t>
        </r>
      </text>
    </comment>
    <comment ref="DA56" authorId="1">
      <text>
        <r>
          <rPr>
            <b/>
            <sz val="9"/>
            <color indexed="81"/>
            <rFont val="Tahoma"/>
            <charset val="1"/>
          </rPr>
          <t>Marcela:</t>
        </r>
        <r>
          <rPr>
            <sz val="9"/>
            <color indexed="81"/>
            <rFont val="Tahoma"/>
            <charset val="1"/>
          </rPr>
          <t xml:space="preserve">
pohyblivost</t>
        </r>
      </text>
    </comment>
    <comment ref="DD56" authorId="1">
      <text>
        <r>
          <rPr>
            <b/>
            <sz val="9"/>
            <color indexed="81"/>
            <rFont val="Tahoma"/>
            <charset val="1"/>
          </rPr>
          <t>Marcela:</t>
        </r>
        <r>
          <rPr>
            <sz val="9"/>
            <color indexed="81"/>
            <rFont val="Tahoma"/>
            <charset val="1"/>
          </rPr>
          <t xml:space="preserve">
Pohyb</t>
        </r>
      </text>
    </comment>
    <comment ref="DE56" authorId="1">
      <text>
        <r>
          <rPr>
            <b/>
            <sz val="9"/>
            <color indexed="81"/>
            <rFont val="Tahoma"/>
            <charset val="1"/>
          </rPr>
          <t>Marcela:</t>
        </r>
        <r>
          <rPr>
            <sz val="9"/>
            <color indexed="81"/>
            <rFont val="Tahoma"/>
            <charset val="1"/>
          </rPr>
          <t xml:space="preserve">
zdraví</t>
        </r>
      </text>
    </comment>
    <comment ref="DF56" authorId="1">
      <text>
        <r>
          <rPr>
            <b/>
            <sz val="9"/>
            <color indexed="81"/>
            <rFont val="Tahoma"/>
            <charset val="1"/>
          </rPr>
          <t>Marcela:</t>
        </r>
        <r>
          <rPr>
            <sz val="9"/>
            <color indexed="81"/>
            <rFont val="Tahoma"/>
            <charset val="1"/>
          </rPr>
          <t xml:space="preserve">
zdraví</t>
        </r>
      </text>
    </comment>
    <comment ref="DN56" authorId="1">
      <text>
        <r>
          <rPr>
            <b/>
            <sz val="9"/>
            <color indexed="81"/>
            <rFont val="Tahoma"/>
            <charset val="1"/>
          </rPr>
          <t>Marcela:</t>
        </r>
        <r>
          <rPr>
            <sz val="9"/>
            <color indexed="81"/>
            <rFont val="Tahoma"/>
            <charset val="1"/>
          </rPr>
          <t xml:space="preserve">
peníze</t>
        </r>
      </text>
    </comment>
    <comment ref="W6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městká doprava</t>
        </r>
      </text>
    </comment>
    <comment ref="AH6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spol.místnost</t>
        </r>
      </text>
    </comment>
    <comment ref="AN6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pohyb</t>
        </r>
      </text>
    </comment>
    <comment ref="CC69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šachy</t>
        </r>
      </text>
    </comment>
    <comment ref="CQ69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zastávka MHD před domovem Reynkova</t>
        </r>
      </text>
    </comment>
    <comment ref="CT69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zástávka MHD před domovem Reynkova</t>
        </r>
      </text>
    </comment>
    <comment ref="CA85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ohleduplnost mladších </t>
        </r>
      </text>
    </comment>
    <comment ref="AH91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čistota města</t>
        </r>
      </text>
    </comment>
    <comment ref="AI91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sebestačnost</t>
        </r>
      </text>
    </comment>
    <comment ref="BP91" authorId="0">
      <text>
        <r>
          <rPr>
            <b/>
            <sz val="9"/>
            <color indexed="81"/>
            <rFont val="Tahoma"/>
            <charset val="1"/>
          </rPr>
          <t>Mirek:</t>
        </r>
        <r>
          <rPr>
            <sz val="9"/>
            <color indexed="81"/>
            <rFont val="Tahoma"/>
            <charset val="1"/>
          </rPr>
          <t xml:space="preserve">
zábradlí a přístupové cesty k popelnicím</t>
        </r>
      </text>
    </comment>
    <comment ref="CA91" authorId="0">
      <text>
        <r>
          <rPr>
            <b/>
            <sz val="9"/>
            <color indexed="81"/>
            <rFont val="Tahoma"/>
            <family val="2"/>
            <charset val="238"/>
          </rPr>
          <t>Mirek:</t>
        </r>
        <r>
          <rPr>
            <sz val="9"/>
            <color indexed="81"/>
            <rFont val="Tahoma"/>
            <family val="2"/>
            <charset val="238"/>
          </rPr>
          <t xml:space="preserve">
výlet do přírody</t>
        </r>
      </text>
    </comment>
  </commentList>
</comments>
</file>

<file path=xl/sharedStrings.xml><?xml version="1.0" encoding="utf-8"?>
<sst xmlns="http://schemas.openxmlformats.org/spreadsheetml/2006/main" count="474" uniqueCount="114">
  <si>
    <t>A1 KDO (můžete označit i více odpovědí)</t>
  </si>
  <si>
    <t>Jste senior a nevyužíváte žádnou</t>
  </si>
  <si>
    <t>Pečujete o osobu, která ji využívá</t>
  </si>
  <si>
    <t>A2 Služba</t>
  </si>
  <si>
    <t xml:space="preserve">Pečovatelská služba </t>
  </si>
  <si>
    <t>Soc. poradenství</t>
  </si>
  <si>
    <t>Denní stacionář</t>
  </si>
  <si>
    <t>v domě s pečovatelskou službou</t>
  </si>
  <si>
    <t>Jiné</t>
  </si>
  <si>
    <t>Osobní asistence</t>
  </si>
  <si>
    <t>Domov pro seniory</t>
  </si>
  <si>
    <t>Domov se zvláštním režimem</t>
  </si>
  <si>
    <t>Dům s pečovatelskou službou</t>
  </si>
  <si>
    <t>A3 Co se Vám  na poskytované službě nejvíce líbí?</t>
  </si>
  <si>
    <t>Lidé (pracovníci)</t>
  </si>
  <si>
    <t>Prostředí</t>
  </si>
  <si>
    <t>Komunita (spojení s podobnými lidmi)</t>
  </si>
  <si>
    <t>Pocit bezpečí (starost)</t>
  </si>
  <si>
    <t>jiné</t>
  </si>
  <si>
    <t>A4 Jak jste se o službách dozvěděli?</t>
  </si>
  <si>
    <t>Rodina</t>
  </si>
  <si>
    <t>Přátelé a známí</t>
  </si>
  <si>
    <t>Člověk v podobné situaci</t>
  </si>
  <si>
    <t>Lékař</t>
  </si>
  <si>
    <t>Nemocnice</t>
  </si>
  <si>
    <t>V katalogu poskytovatelů</t>
  </si>
  <si>
    <t>Na úřadě</t>
  </si>
  <si>
    <t>V organizaci, o které vím, že takové služby poskytuje</t>
  </si>
  <si>
    <t>Internet</t>
  </si>
  <si>
    <t>Tisk</t>
  </si>
  <si>
    <t>Jinak</t>
  </si>
  <si>
    <t>nevím</t>
  </si>
  <si>
    <t>A5 Na koho byste se obrátil v případě potřeby pomoci?</t>
  </si>
  <si>
    <t>rodina</t>
  </si>
  <si>
    <t>městský úřad</t>
  </si>
  <si>
    <t>zařízení</t>
  </si>
  <si>
    <t>linka pomoci</t>
  </si>
  <si>
    <t>jiní</t>
  </si>
  <si>
    <t>A6 Co považujete za problém ve svém životě?</t>
  </si>
  <si>
    <t>Nemožnost se o sebe postarat bez jiné osoby</t>
  </si>
  <si>
    <t>Pochůzky po úřadech, návštěva lékaře</t>
  </si>
  <si>
    <t>Běžné nákupy</t>
  </si>
  <si>
    <t>Těžší práce doma – mytí oken, výměna žárovek,…</t>
  </si>
  <si>
    <t>stravování</t>
  </si>
  <si>
    <t>hygiena</t>
  </si>
  <si>
    <t xml:space="preserve">Jiné (uveďte) </t>
  </si>
  <si>
    <t>Osamělost</t>
  </si>
  <si>
    <t>Nedostatek míst pro setkávání a kultury</t>
  </si>
  <si>
    <t>Dopravní obslužnost</t>
  </si>
  <si>
    <t>Pohyb</t>
  </si>
  <si>
    <t xml:space="preserve">A7 Co by Vám nejvíce pomohlo, aby Vám usnadnilo život? </t>
  </si>
  <si>
    <t>A8 Jaké služby pro seniory dle Vás ve městě chybí?</t>
  </si>
  <si>
    <t>Doprovázení</t>
  </si>
  <si>
    <t>Pomoc v domácnostech</t>
  </si>
  <si>
    <t>Prádelna</t>
  </si>
  <si>
    <t>Jídelna</t>
  </si>
  <si>
    <t>Sociální (levné) byty</t>
  </si>
  <si>
    <t>Zlevněná doprava</t>
  </si>
  <si>
    <t>A9 V případě, že byste si mohl vybrat, žil byste</t>
  </si>
  <si>
    <t>Nevím</t>
  </si>
  <si>
    <t>Ve vlastní domácnosti s pomocí rodiny, blízkých</t>
  </si>
  <si>
    <t>Ve vlastní domácnosti s využitím sociálních služeb přímo doma</t>
  </si>
  <si>
    <t>Ve vlastní domácnosti s možností pobytu v denním stacionáři</t>
  </si>
  <si>
    <t>V domě s pečovatelskou službou</t>
  </si>
  <si>
    <t>Bydlet v domově pro seniory</t>
  </si>
  <si>
    <t>A10 Co by dle Vás nejvíce přispělo ke zlepšení života seniorů</t>
  </si>
  <si>
    <t>Jiné, prosím uveďte</t>
  </si>
  <si>
    <t>Údržba chodníků a kanalizací</t>
  </si>
  <si>
    <t>Autobusové linky</t>
  </si>
  <si>
    <t>Bezbariérové přístupy</t>
  </si>
  <si>
    <r>
      <t xml:space="preserve">                                          </t>
    </r>
    <r>
      <rPr>
        <sz val="11"/>
        <color theme="1"/>
        <rFont val="Arial"/>
        <family val="2"/>
        <charset val="238"/>
      </rPr>
      <t>Úřady</t>
    </r>
  </si>
  <si>
    <r>
      <t xml:space="preserve"> 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Knihovna</t>
    </r>
  </si>
  <si>
    <r>
      <t xml:space="preserve">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Obchody</t>
    </r>
  </si>
  <si>
    <r>
      <t xml:space="preserve">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Lékař</t>
    </r>
  </si>
  <si>
    <r>
      <t xml:space="preserve"> 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Jiné – jaké</t>
    </r>
  </si>
  <si>
    <t>Více možností trávení volného času</t>
  </si>
  <si>
    <r>
      <t xml:space="preserve">   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Kluby důchodců</t>
    </r>
  </si>
  <si>
    <r>
      <t xml:space="preserve"> 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Knihovny</t>
    </r>
  </si>
  <si>
    <r>
      <t xml:space="preserve">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Akce pořádané městem</t>
    </r>
  </si>
  <si>
    <t>Zvýšení pocitu bezpečí ve městě</t>
  </si>
  <si>
    <t>A11 Osobní otázky</t>
  </si>
  <si>
    <t>muž</t>
  </si>
  <si>
    <t>žena</t>
  </si>
  <si>
    <t>50-65 let</t>
  </si>
  <si>
    <t>65-70 let</t>
  </si>
  <si>
    <t>70-80 let</t>
  </si>
  <si>
    <t>nad 80 let</t>
  </si>
  <si>
    <t>Výšina</t>
  </si>
  <si>
    <t>u Panských</t>
  </si>
  <si>
    <t>Pečovatelská služba v domácnosti</t>
  </si>
  <si>
    <t>Ošetřovatelská služba</t>
  </si>
  <si>
    <t>charita</t>
  </si>
  <si>
    <t>Ždírec</t>
  </si>
  <si>
    <t>Uživatel sociální služby</t>
  </si>
  <si>
    <t>P</t>
  </si>
  <si>
    <t>S</t>
  </si>
  <si>
    <t>Z</t>
  </si>
  <si>
    <t>R</t>
  </si>
  <si>
    <t>ZP</t>
  </si>
  <si>
    <t>peníze</t>
  </si>
  <si>
    <t>zdraví</t>
  </si>
  <si>
    <t>smrt</t>
  </si>
  <si>
    <t>M</t>
  </si>
  <si>
    <t>M%</t>
  </si>
  <si>
    <t>Z%</t>
  </si>
  <si>
    <t>                                          Úřady</t>
  </si>
  <si>
    <t>                                        Knihovna</t>
  </si>
  <si>
    <t>                                       Obchody</t>
  </si>
  <si>
    <t>                                       Lékař</t>
  </si>
  <si>
    <t>                                        Jiné – jaké</t>
  </si>
  <si>
    <t>                                          Kluby důchodců</t>
  </si>
  <si>
    <t>                                        Knihovny</t>
  </si>
  <si>
    <t>                                       Akce pořádané městem</t>
  </si>
  <si>
    <t>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</si>
</sst>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8" fillId="0" borderId="0" xfId="0" applyFont="1"/>
    <xf numFmtId="0" fontId="3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9" fontId="0" fillId="0" borderId="0" xfId="1" applyFont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Fill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2.xml"/><Relationship Id="rId10" Type="http://schemas.openxmlformats.org/officeDocument/2006/relationships/chartsheet" Target="chartsheets/sheet7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8.9661878984423488E-2"/>
          <c:w val="0.86835400251434081"/>
          <c:h val="0.83283689705514063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'senioři vyhodnocení'!$A$18:$A$22</c:f>
              <c:strCache>
                <c:ptCount val="5"/>
                <c:pt idx="0">
                  <c:v>Lidé (pracovníci)</c:v>
                </c:pt>
                <c:pt idx="1">
                  <c:v>Prostředí</c:v>
                </c:pt>
                <c:pt idx="2">
                  <c:v>Komunita (spojení s podobnými lidmi)</c:v>
                </c:pt>
                <c:pt idx="3">
                  <c:v>Pocit bezpečí (starost)</c:v>
                </c:pt>
                <c:pt idx="4">
                  <c:v>jiné</c:v>
                </c:pt>
              </c:strCache>
            </c:strRef>
          </c:cat>
          <c:val>
            <c:numRef>
              <c:f>'senioři vyhodnocení'!$F$18:$F$22</c:f>
              <c:numCache>
                <c:formatCode>0%</c:formatCode>
                <c:ptCount val="5"/>
                <c:pt idx="0">
                  <c:v>0.64814814814814814</c:v>
                </c:pt>
                <c:pt idx="1">
                  <c:v>0.42592592592592593</c:v>
                </c:pt>
                <c:pt idx="2">
                  <c:v>0.32407407407407407</c:v>
                </c:pt>
                <c:pt idx="3">
                  <c:v>0.67592592592592593</c:v>
                </c:pt>
                <c:pt idx="4">
                  <c:v>0.12037037037037036</c:v>
                </c:pt>
              </c:numCache>
            </c:numRef>
          </c:val>
        </c:ser>
        <c:axId val="82404480"/>
        <c:axId val="82406016"/>
      </c:barChart>
      <c:catAx>
        <c:axId val="82404480"/>
        <c:scaling>
          <c:orientation val="minMax"/>
        </c:scaling>
        <c:axPos val="b"/>
        <c:tickLblPos val="nextTo"/>
        <c:crossAx val="82406016"/>
        <c:crosses val="autoZero"/>
        <c:auto val="1"/>
        <c:lblAlgn val="ctr"/>
        <c:lblOffset val="100"/>
      </c:catAx>
      <c:valAx>
        <c:axId val="82406016"/>
        <c:scaling>
          <c:orientation val="minMax"/>
        </c:scaling>
        <c:axPos val="l"/>
        <c:majorGridlines/>
        <c:numFmt formatCode="0%" sourceLinked="1"/>
        <c:tickLblPos val="nextTo"/>
        <c:crossAx val="82404480"/>
        <c:crosses val="autoZero"/>
        <c:crossBetween val="between"/>
      </c:valAx>
    </c:plotArea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0.1021430814254321"/>
          <c:w val="0.86835400251434081"/>
          <c:h val="0.54094776223669705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'pro grafy'!$A$24:$A$35</c:f>
              <c:strCache>
                <c:ptCount val="12"/>
                <c:pt idx="0">
                  <c:v>Rodina</c:v>
                </c:pt>
                <c:pt idx="1">
                  <c:v>Přátelé a známí</c:v>
                </c:pt>
                <c:pt idx="2">
                  <c:v>Člověk v podobné situaci</c:v>
                </c:pt>
                <c:pt idx="3">
                  <c:v>Lékař</c:v>
                </c:pt>
                <c:pt idx="4">
                  <c:v>Nemocnice</c:v>
                </c:pt>
                <c:pt idx="5">
                  <c:v>V katalogu poskytovatelů</c:v>
                </c:pt>
                <c:pt idx="6">
                  <c:v>Na úřadě</c:v>
                </c:pt>
                <c:pt idx="7">
                  <c:v>V organizaci, o které vím, že takové služby poskytuje</c:v>
                </c:pt>
                <c:pt idx="8">
                  <c:v>Internet</c:v>
                </c:pt>
                <c:pt idx="9">
                  <c:v>Tisk</c:v>
                </c:pt>
                <c:pt idx="10">
                  <c:v>Jinak</c:v>
                </c:pt>
                <c:pt idx="11">
                  <c:v>nevím</c:v>
                </c:pt>
              </c:strCache>
            </c:strRef>
          </c:cat>
          <c:val>
            <c:numRef>
              <c:f>'pro grafy'!$B$24:$B$35</c:f>
              <c:numCache>
                <c:formatCode>0%</c:formatCode>
                <c:ptCount val="12"/>
                <c:pt idx="0">
                  <c:v>0.37962962962962965</c:v>
                </c:pt>
                <c:pt idx="1">
                  <c:v>0.23148148148148148</c:v>
                </c:pt>
                <c:pt idx="2">
                  <c:v>3.7037037037037035E-2</c:v>
                </c:pt>
                <c:pt idx="3">
                  <c:v>0.25</c:v>
                </c:pt>
                <c:pt idx="4">
                  <c:v>0.15740740740740741</c:v>
                </c:pt>
                <c:pt idx="5">
                  <c:v>9.2592592592592587E-3</c:v>
                </c:pt>
                <c:pt idx="6">
                  <c:v>4.6296296296296294E-2</c:v>
                </c:pt>
                <c:pt idx="7">
                  <c:v>7.407407407407407E-2</c:v>
                </c:pt>
                <c:pt idx="8">
                  <c:v>9.2592592592592587E-3</c:v>
                </c:pt>
                <c:pt idx="9">
                  <c:v>5.5555555555555552E-2</c:v>
                </c:pt>
                <c:pt idx="10">
                  <c:v>2.7777777777777776E-2</c:v>
                </c:pt>
                <c:pt idx="11">
                  <c:v>3.7037037037037035E-2</c:v>
                </c:pt>
              </c:numCache>
            </c:numRef>
          </c:val>
        </c:ser>
        <c:axId val="82430592"/>
        <c:axId val="85143936"/>
      </c:barChart>
      <c:catAx>
        <c:axId val="82430592"/>
        <c:scaling>
          <c:orientation val="minMax"/>
        </c:scaling>
        <c:axPos val="b"/>
        <c:tickLblPos val="nextTo"/>
        <c:crossAx val="85143936"/>
        <c:crosses val="autoZero"/>
        <c:auto val="1"/>
        <c:lblAlgn val="ctr"/>
        <c:lblOffset val="100"/>
      </c:catAx>
      <c:valAx>
        <c:axId val="85143936"/>
        <c:scaling>
          <c:orientation val="minMax"/>
        </c:scaling>
        <c:axPos val="l"/>
        <c:majorGridlines/>
        <c:numFmt formatCode="0%" sourceLinked="1"/>
        <c:tickLblPos val="nextTo"/>
        <c:crossAx val="82430592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8.1341077357084096E-2"/>
          <c:w val="0.86835400251434081"/>
          <c:h val="0.86654646275024438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'pro grafy'!$A$37:$A$43</c:f>
              <c:strCache>
                <c:ptCount val="7"/>
                <c:pt idx="0">
                  <c:v>rodina</c:v>
                </c:pt>
                <c:pt idx="1">
                  <c:v>městský úřad</c:v>
                </c:pt>
                <c:pt idx="2">
                  <c:v>zařízení</c:v>
                </c:pt>
                <c:pt idx="3">
                  <c:v>linka pomoci</c:v>
                </c:pt>
                <c:pt idx="4">
                  <c:v>Přátelé a známí</c:v>
                </c:pt>
                <c:pt idx="5">
                  <c:v>Lékař</c:v>
                </c:pt>
                <c:pt idx="6">
                  <c:v>jiní</c:v>
                </c:pt>
              </c:strCache>
            </c:strRef>
          </c:cat>
          <c:val>
            <c:numRef>
              <c:f>'pro grafy'!$B$37:$B$43</c:f>
              <c:numCache>
                <c:formatCode>0%</c:formatCode>
                <c:ptCount val="7"/>
                <c:pt idx="0">
                  <c:v>0.47222222222222221</c:v>
                </c:pt>
                <c:pt idx="1">
                  <c:v>5.5555555555555552E-2</c:v>
                </c:pt>
                <c:pt idx="2">
                  <c:v>0.49074074074074076</c:v>
                </c:pt>
                <c:pt idx="3">
                  <c:v>1.8518518518518517E-2</c:v>
                </c:pt>
                <c:pt idx="4">
                  <c:v>0.12037037037037036</c:v>
                </c:pt>
                <c:pt idx="5">
                  <c:v>0.20370370370370369</c:v>
                </c:pt>
                <c:pt idx="6">
                  <c:v>0.15740740740740741</c:v>
                </c:pt>
              </c:numCache>
            </c:numRef>
          </c:val>
        </c:ser>
        <c:axId val="87437696"/>
        <c:axId val="87439232"/>
      </c:barChart>
      <c:catAx>
        <c:axId val="87437696"/>
        <c:scaling>
          <c:orientation val="minMax"/>
        </c:scaling>
        <c:axPos val="b"/>
        <c:tickLblPos val="nextTo"/>
        <c:crossAx val="87439232"/>
        <c:crosses val="autoZero"/>
        <c:auto val="1"/>
        <c:lblAlgn val="ctr"/>
        <c:lblOffset val="100"/>
      </c:catAx>
      <c:valAx>
        <c:axId val="87439232"/>
        <c:scaling>
          <c:orientation val="minMax"/>
        </c:scaling>
        <c:axPos val="l"/>
        <c:majorGridlines/>
        <c:numFmt formatCode="0%" sourceLinked="1"/>
        <c:tickLblPos val="nextTo"/>
        <c:crossAx val="87437696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7.3020275729744955E-2"/>
          <c:w val="0.86835400251434081"/>
          <c:h val="0.79870080837898272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'senioři vyhodnocení'!$A$45:$A$55</c:f>
              <c:strCache>
                <c:ptCount val="11"/>
                <c:pt idx="0">
                  <c:v>Pochůzky po úřadech, návštěva lékaře</c:v>
                </c:pt>
                <c:pt idx="1">
                  <c:v>Běžné nákupy</c:v>
                </c:pt>
                <c:pt idx="2">
                  <c:v>Těžší práce doma – mytí oken, výměna žárovek,…</c:v>
                </c:pt>
                <c:pt idx="3">
                  <c:v>Nemožnost se o sebe postarat bez jiné osoby</c:v>
                </c:pt>
                <c:pt idx="4">
                  <c:v>stravování</c:v>
                </c:pt>
                <c:pt idx="5">
                  <c:v>hygiena</c:v>
                </c:pt>
                <c:pt idx="6">
                  <c:v>Osamělost</c:v>
                </c:pt>
                <c:pt idx="7">
                  <c:v>Nedostatek míst pro setkávání a kultury</c:v>
                </c:pt>
                <c:pt idx="8">
                  <c:v>Dopravní obslužnost</c:v>
                </c:pt>
                <c:pt idx="9">
                  <c:v>Pohyb</c:v>
                </c:pt>
                <c:pt idx="10">
                  <c:v>Jiné (uveďte) </c:v>
                </c:pt>
              </c:strCache>
            </c:strRef>
          </c:cat>
          <c:val>
            <c:numRef>
              <c:f>'senioři vyhodnocení'!$F$45:$F$55</c:f>
              <c:numCache>
                <c:formatCode>0%</c:formatCode>
                <c:ptCount val="11"/>
                <c:pt idx="0">
                  <c:v>0.26851851851851855</c:v>
                </c:pt>
                <c:pt idx="1">
                  <c:v>0.18518518518518517</c:v>
                </c:pt>
                <c:pt idx="2">
                  <c:v>0.31481481481481483</c:v>
                </c:pt>
                <c:pt idx="3">
                  <c:v>0.29629629629629628</c:v>
                </c:pt>
                <c:pt idx="4">
                  <c:v>8.3333333333333329E-2</c:v>
                </c:pt>
                <c:pt idx="5">
                  <c:v>5.5555555555555552E-2</c:v>
                </c:pt>
                <c:pt idx="6">
                  <c:v>0.16666666666666666</c:v>
                </c:pt>
                <c:pt idx="7">
                  <c:v>2.7777777777777776E-2</c:v>
                </c:pt>
                <c:pt idx="8">
                  <c:v>3.7037037037037035E-2</c:v>
                </c:pt>
                <c:pt idx="9">
                  <c:v>0.3888888888888889</c:v>
                </c:pt>
                <c:pt idx="10">
                  <c:v>7.407407407407407E-2</c:v>
                </c:pt>
              </c:numCache>
            </c:numRef>
          </c:val>
        </c:ser>
        <c:axId val="87479808"/>
        <c:axId val="87481344"/>
      </c:barChart>
      <c:catAx>
        <c:axId val="87479808"/>
        <c:scaling>
          <c:orientation val="minMax"/>
        </c:scaling>
        <c:axPos val="b"/>
        <c:tickLblPos val="nextTo"/>
        <c:crossAx val="87481344"/>
        <c:crosses val="autoZero"/>
        <c:auto val="1"/>
        <c:lblAlgn val="ctr"/>
        <c:lblOffset val="100"/>
      </c:catAx>
      <c:valAx>
        <c:axId val="87481344"/>
        <c:scaling>
          <c:orientation val="minMax"/>
        </c:scaling>
        <c:axPos val="l"/>
        <c:majorGridlines/>
        <c:numFmt formatCode="0%" sourceLinked="1"/>
        <c:tickLblPos val="nextTo"/>
        <c:crossAx val="87479808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8.3421277763918833E-2"/>
          <c:w val="0.86835400251434081"/>
          <c:h val="0.83907749827564493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'pro grafy'!$A$62:$A$69</c:f>
              <c:strCache>
                <c:ptCount val="8"/>
                <c:pt idx="0">
                  <c:v>Doprovázení</c:v>
                </c:pt>
                <c:pt idx="1">
                  <c:v>Pomoc v domácnostech</c:v>
                </c:pt>
                <c:pt idx="2">
                  <c:v>Domov pro seniory</c:v>
                </c:pt>
                <c:pt idx="3">
                  <c:v>Prádelna</c:v>
                </c:pt>
                <c:pt idx="4">
                  <c:v>Jídelna</c:v>
                </c:pt>
                <c:pt idx="5">
                  <c:v>Sociální (levné) byty</c:v>
                </c:pt>
                <c:pt idx="6">
                  <c:v>Zlevněná doprava</c:v>
                </c:pt>
                <c:pt idx="7">
                  <c:v>Jiné (uveďte) </c:v>
                </c:pt>
              </c:strCache>
            </c:strRef>
          </c:cat>
          <c:val>
            <c:numRef>
              <c:f>'pro grafy'!$B$62:$B$69</c:f>
              <c:numCache>
                <c:formatCode>0%</c:formatCode>
                <c:ptCount val="8"/>
                <c:pt idx="0">
                  <c:v>0.1111111111111111</c:v>
                </c:pt>
                <c:pt idx="1">
                  <c:v>3.7037037037037035E-2</c:v>
                </c:pt>
                <c:pt idx="2">
                  <c:v>6.4814814814814811E-2</c:v>
                </c:pt>
                <c:pt idx="3">
                  <c:v>6.4814814814814811E-2</c:v>
                </c:pt>
                <c:pt idx="4">
                  <c:v>0</c:v>
                </c:pt>
                <c:pt idx="5">
                  <c:v>7.407407407407407E-2</c:v>
                </c:pt>
                <c:pt idx="6">
                  <c:v>4.6296296296296294E-2</c:v>
                </c:pt>
                <c:pt idx="7">
                  <c:v>0.10185185185185185</c:v>
                </c:pt>
              </c:numCache>
            </c:numRef>
          </c:val>
        </c:ser>
        <c:axId val="93379584"/>
        <c:axId val="93389568"/>
      </c:barChart>
      <c:catAx>
        <c:axId val="93379584"/>
        <c:scaling>
          <c:orientation val="minMax"/>
        </c:scaling>
        <c:axPos val="b"/>
        <c:tickLblPos val="nextTo"/>
        <c:crossAx val="93389568"/>
        <c:crosses val="autoZero"/>
        <c:auto val="1"/>
        <c:lblAlgn val="ctr"/>
        <c:lblOffset val="100"/>
      </c:catAx>
      <c:valAx>
        <c:axId val="93389568"/>
        <c:scaling>
          <c:orientation val="minMax"/>
        </c:scaling>
        <c:axPos val="l"/>
        <c:majorGridlines/>
        <c:numFmt formatCode="0%" sourceLinked="1"/>
        <c:tickLblPos val="nextTo"/>
        <c:crossAx val="93379584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9.5695414180781729E-2"/>
          <c:y val="8.7581678577588445E-2"/>
          <c:w val="0.81783494390070355"/>
          <c:h val="0.59640836201252656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'pro grafy'!$A$78:$A$91</c:f>
              <c:strCache>
                <c:ptCount val="14"/>
                <c:pt idx="0">
                  <c:v>Údržba chodníků a kanalizací</c:v>
                </c:pt>
                <c:pt idx="1">
                  <c:v>Autobusové linky</c:v>
                </c:pt>
                <c:pt idx="2">
                  <c:v>Bezbariérové přístupy</c:v>
                </c:pt>
                <c:pt idx="3">
                  <c:v>                                          Úřady</c:v>
                </c:pt>
                <c:pt idx="4">
                  <c:v>                                        Knihovna</c:v>
                </c:pt>
                <c:pt idx="5">
                  <c:v>                                       Obchody</c:v>
                </c:pt>
                <c:pt idx="6">
                  <c:v>                                       Lékař</c:v>
                </c:pt>
                <c:pt idx="7">
                  <c:v>                                        Jiné – jaké</c:v>
                </c:pt>
                <c:pt idx="8">
                  <c:v>Více možností trávení volného času</c:v>
                </c:pt>
                <c:pt idx="9">
                  <c:v>                                          Kluby důchodců</c:v>
                </c:pt>
                <c:pt idx="10">
                  <c:v>                                        Knihovny</c:v>
                </c:pt>
                <c:pt idx="11">
                  <c:v>                                       Akce pořádané městem</c:v>
                </c:pt>
                <c:pt idx="12">
                  <c:v>Zvýšení pocitu bezpečí ve městě</c:v>
                </c:pt>
                <c:pt idx="13">
                  <c:v>Jiné, prosím uveďte</c:v>
                </c:pt>
              </c:strCache>
            </c:strRef>
          </c:cat>
          <c:val>
            <c:numRef>
              <c:f>'pro grafy'!$B$78:$B$91</c:f>
              <c:numCache>
                <c:formatCode>0%</c:formatCode>
                <c:ptCount val="14"/>
                <c:pt idx="0">
                  <c:v>0.12962962962962962</c:v>
                </c:pt>
                <c:pt idx="1">
                  <c:v>0.14814814814814814</c:v>
                </c:pt>
                <c:pt idx="2">
                  <c:v>0.28703703703703703</c:v>
                </c:pt>
                <c:pt idx="3">
                  <c:v>9.2592592592592587E-3</c:v>
                </c:pt>
                <c:pt idx="4">
                  <c:v>1.8518518518518517E-2</c:v>
                </c:pt>
                <c:pt idx="5">
                  <c:v>9.2592592592592587E-3</c:v>
                </c:pt>
                <c:pt idx="6">
                  <c:v>6.4814814814814811E-2</c:v>
                </c:pt>
                <c:pt idx="7">
                  <c:v>9.2592592592592587E-3</c:v>
                </c:pt>
                <c:pt idx="8">
                  <c:v>4.6296296296296294E-2</c:v>
                </c:pt>
                <c:pt idx="9">
                  <c:v>2.7777777777777776E-2</c:v>
                </c:pt>
                <c:pt idx="10">
                  <c:v>0</c:v>
                </c:pt>
                <c:pt idx="11">
                  <c:v>9.2592592592592587E-3</c:v>
                </c:pt>
                <c:pt idx="12">
                  <c:v>0.24074074074074073</c:v>
                </c:pt>
                <c:pt idx="13">
                  <c:v>4.6296296296296294E-2</c:v>
                </c:pt>
              </c:numCache>
            </c:numRef>
          </c:val>
        </c:ser>
        <c:axId val="93438720"/>
        <c:axId val="93440256"/>
      </c:barChart>
      <c:catAx>
        <c:axId val="93438720"/>
        <c:scaling>
          <c:orientation val="minMax"/>
        </c:scaling>
        <c:axPos val="b"/>
        <c:tickLblPos val="nextTo"/>
        <c:crossAx val="93440256"/>
        <c:crosses val="autoZero"/>
        <c:auto val="1"/>
        <c:lblAlgn val="ctr"/>
        <c:lblOffset val="100"/>
      </c:catAx>
      <c:valAx>
        <c:axId val="93440256"/>
        <c:scaling>
          <c:orientation val="minMax"/>
        </c:scaling>
        <c:axPos val="l"/>
        <c:majorGridlines/>
        <c:numFmt formatCode="0%" sourceLinked="1"/>
        <c:tickLblPos val="nextTo"/>
        <c:crossAx val="93438720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203914179130583E-2"/>
          <c:y val="0.15836361324556092"/>
          <c:w val="0.86827369543957633"/>
          <c:h val="0.78950578202133459"/>
        </c:manualLayout>
      </c:layout>
      <c:barChart>
        <c:barDir val="col"/>
        <c:grouping val="clustered"/>
        <c:ser>
          <c:idx val="0"/>
          <c:order val="0"/>
          <c:dLbls>
            <c:dLbl>
              <c:idx val="3"/>
              <c:layout>
                <c:manualLayout>
                  <c:x val="0"/>
                  <c:y val="-2.2890171743467549E-2"/>
                </c:manualLayout>
              </c:layout>
              <c:showVal val="1"/>
            </c:dLbl>
            <c:showVal val="1"/>
          </c:dLbls>
          <c:cat>
            <c:strRef>
              <c:f>'senioři data'!$A$109:$A$112</c:f>
              <c:strCache>
                <c:ptCount val="4"/>
                <c:pt idx="0">
                  <c:v>50-65 let</c:v>
                </c:pt>
                <c:pt idx="1">
                  <c:v>65-70 let</c:v>
                </c:pt>
                <c:pt idx="2">
                  <c:v>70-80 let</c:v>
                </c:pt>
                <c:pt idx="3">
                  <c:v>nad 80 let</c:v>
                </c:pt>
              </c:strCache>
            </c:strRef>
          </c:cat>
          <c:val>
            <c:numRef>
              <c:f>'senioři data'!$B$109:$B$112</c:f>
              <c:numCache>
                <c:formatCode>0%</c:formatCode>
                <c:ptCount val="4"/>
                <c:pt idx="0">
                  <c:v>9.2592592592592587E-2</c:v>
                </c:pt>
                <c:pt idx="1">
                  <c:v>6.4814814814814811E-2</c:v>
                </c:pt>
                <c:pt idx="2">
                  <c:v>0.25</c:v>
                </c:pt>
                <c:pt idx="3">
                  <c:v>0.58333333333333337</c:v>
                </c:pt>
              </c:numCache>
            </c:numRef>
          </c:val>
        </c:ser>
        <c:axId val="93501696"/>
        <c:axId val="93515776"/>
      </c:barChart>
      <c:catAx>
        <c:axId val="93501696"/>
        <c:scaling>
          <c:orientation val="minMax"/>
        </c:scaling>
        <c:axPos val="b"/>
        <c:tickLblPos val="nextTo"/>
        <c:crossAx val="93515776"/>
        <c:crosses val="autoZero"/>
        <c:auto val="1"/>
        <c:lblAlgn val="ctr"/>
        <c:lblOffset val="100"/>
      </c:catAx>
      <c:valAx>
        <c:axId val="93515776"/>
        <c:scaling>
          <c:orientation val="minMax"/>
        </c:scaling>
        <c:axPos val="l"/>
        <c:majorGridlines/>
        <c:numFmt formatCode="0%" sourceLinked="1"/>
        <c:tickLblPos val="nextTo"/>
        <c:crossAx val="93501696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5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0</xdr:row>
      <xdr:rowOff>104773</xdr:rowOff>
    </xdr:from>
    <xdr:ext cx="7000875" cy="647701"/>
    <xdr:sp macro="" textlink="">
      <xdr:nvSpPr>
        <xdr:cNvPr id="2" name="TextovéPole 1"/>
        <xdr:cNvSpPr txBox="1"/>
      </xdr:nvSpPr>
      <xdr:spPr>
        <a:xfrm>
          <a:off x="8096250" y="104773"/>
          <a:ext cx="7000875" cy="6477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výzkum</a:t>
          </a:r>
          <a:r>
            <a:rPr lang="cs-CZ" sz="1100" baseline="0"/>
            <a:t> byl dle dat prováděn na uživatelých  sociálních služeb (dům s pečovatelskou službou , dům pro seniory  ) ve věkové hranici nad  nad 70 let. Tím může bude výzkum ovlivněn . Neukáže  sociální služby, které by byly požádovány mladšími seniory.  Je možné, že  pocit soběstačnosti  a zdravotní stav u nižších věkových hladin  je nenutí  sociální služby vyhledávat.</a:t>
          </a:r>
        </a:p>
        <a:p>
          <a:endParaRPr lang="cs-CZ" sz="1100"/>
        </a:p>
      </xdr:txBody>
    </xdr:sp>
    <xdr:clientData/>
  </xdr:oneCellAnchor>
  <xdr:oneCellAnchor>
    <xdr:from>
      <xdr:col>9</xdr:col>
      <xdr:colOff>0</xdr:colOff>
      <xdr:row>5</xdr:row>
      <xdr:rowOff>0</xdr:rowOff>
    </xdr:from>
    <xdr:ext cx="7000875" cy="2105025"/>
    <xdr:sp macro="" textlink="">
      <xdr:nvSpPr>
        <xdr:cNvPr id="3" name="TextovéPole 2"/>
        <xdr:cNvSpPr txBox="1"/>
      </xdr:nvSpPr>
      <xdr:spPr>
        <a:xfrm>
          <a:off x="8077200" y="952500"/>
          <a:ext cx="7000875" cy="2105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nejčastěji využívané</a:t>
          </a:r>
          <a:r>
            <a:rPr lang="cs-CZ" sz="1100" baseline="0"/>
            <a:t> sociální služby jsou domov pro seniory a pečovatelská služba </a:t>
          </a:r>
        </a:p>
        <a:p>
          <a:r>
            <a:rPr lang="cs-CZ" sz="1100" baseline="0"/>
            <a:t>není rozdíl mezi mužem a ženou</a:t>
          </a:r>
          <a:endParaRPr lang="cs-CZ" sz="1100"/>
        </a:p>
      </xdr:txBody>
    </xdr:sp>
    <xdr:clientData/>
  </xdr:oneCellAnchor>
  <xdr:oneCellAnchor>
    <xdr:from>
      <xdr:col>9</xdr:col>
      <xdr:colOff>0</xdr:colOff>
      <xdr:row>17</xdr:row>
      <xdr:rowOff>0</xdr:rowOff>
    </xdr:from>
    <xdr:ext cx="7000875" cy="1019175"/>
    <xdr:sp macro="" textlink="">
      <xdr:nvSpPr>
        <xdr:cNvPr id="4" name="TextovéPole 3"/>
        <xdr:cNvSpPr txBox="1"/>
      </xdr:nvSpPr>
      <xdr:spPr>
        <a:xfrm>
          <a:off x="8077200" y="3238500"/>
          <a:ext cx="7000875" cy="1019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na poskyvané službě </a:t>
          </a:r>
          <a:r>
            <a:rPr lang="cs-CZ" sz="1100" baseline="0"/>
            <a:t> je pro respondenty nejdůležitější pocit bezpečí  (a přesunití starostí )</a:t>
          </a:r>
        </a:p>
        <a:p>
          <a:r>
            <a:rPr lang="cs-CZ" sz="1100" baseline="0"/>
            <a:t>druhou  nejfrekventovanější odpovědí jsou zaměstnanci poskytovatele sociální  sližby což může souviset s pocitem vděku v stávající situaci a ne s důvodem proč se pro službu rozhodnout</a:t>
          </a:r>
        </a:p>
        <a:p>
          <a:r>
            <a:rPr lang="cs-CZ" sz="1100" baseline="0"/>
            <a:t>prostředí  a komunita  bych považoval za  okolnosti v dané situaci zpříjemňující , ale ne rozhodující</a:t>
          </a:r>
        </a:p>
        <a:p>
          <a:endParaRPr lang="cs-CZ" sz="1100" baseline="0"/>
        </a:p>
        <a:p>
          <a:endParaRPr lang="cs-CZ" sz="1100"/>
        </a:p>
      </xdr:txBody>
    </xdr:sp>
    <xdr:clientData/>
  </xdr:oneCellAnchor>
  <xdr:oneCellAnchor>
    <xdr:from>
      <xdr:col>9</xdr:col>
      <xdr:colOff>0</xdr:colOff>
      <xdr:row>23</xdr:row>
      <xdr:rowOff>104775</xdr:rowOff>
    </xdr:from>
    <xdr:ext cx="7000875" cy="2133600"/>
    <xdr:sp macro="" textlink="">
      <xdr:nvSpPr>
        <xdr:cNvPr id="5" name="TextovéPole 4"/>
        <xdr:cNvSpPr txBox="1"/>
      </xdr:nvSpPr>
      <xdr:spPr>
        <a:xfrm>
          <a:off x="5876925" y="4486275"/>
          <a:ext cx="7000875" cy="2133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nejčastější  odpovědí je rodina , což může souviset  s  věkem respondentů nad</a:t>
          </a:r>
          <a:r>
            <a:rPr lang="cs-CZ" sz="1100" baseline="0"/>
            <a:t> 70 let a nejvyužívanější službou je domov pro seniory a domy s pečovatelskou službou , což může souviset s  potřebou rodiny se o seniora postarat  aniž by bylo nutné opouštět  zaměstnání, či stávající rodinný kolorit.</a:t>
          </a:r>
        </a:p>
        <a:p>
          <a:r>
            <a:rPr lang="cs-CZ" sz="1100"/>
            <a:t>dalším</a:t>
          </a:r>
          <a:r>
            <a:rPr lang="cs-CZ" sz="1100" baseline="0"/>
            <a:t> zdrojem informací je lékař  v rámci statistické chyby následován přáteli .-</a:t>
          </a:r>
        </a:p>
        <a:p>
          <a:r>
            <a:rPr lang="cs-CZ" sz="1100" baseline="0"/>
            <a:t>Katalog , internet a uřad, který se v tomto průzkumu může zdát jako zbytečný výdaj však může být právě zdrojem  informací pro rodinu a přátele </a:t>
          </a:r>
          <a:endParaRPr lang="cs-CZ" sz="1100"/>
        </a:p>
      </xdr:txBody>
    </xdr:sp>
    <xdr:clientData/>
  </xdr:oneCellAnchor>
  <xdr:oneCellAnchor>
    <xdr:from>
      <xdr:col>9</xdr:col>
      <xdr:colOff>57150</xdr:colOff>
      <xdr:row>35</xdr:row>
      <xdr:rowOff>104775</xdr:rowOff>
    </xdr:from>
    <xdr:ext cx="7000875" cy="1457325"/>
    <xdr:sp macro="" textlink="">
      <xdr:nvSpPr>
        <xdr:cNvPr id="6" name="TextovéPole 5"/>
        <xdr:cNvSpPr txBox="1"/>
      </xdr:nvSpPr>
      <xdr:spPr>
        <a:xfrm>
          <a:off x="5934075" y="6772275"/>
          <a:ext cx="7000875" cy="1457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druhé nejčastější</a:t>
          </a:r>
          <a:r>
            <a:rPr lang="cs-CZ" sz="1100" baseline="0"/>
            <a:t> opovědi rodina a  lékař  korespondují s otáykou A4. </a:t>
          </a:r>
        </a:p>
        <a:p>
          <a:r>
            <a:rPr lang="cs-CZ" sz="1100"/>
            <a:t>nejčastejší odpověď  zařízení</a:t>
          </a:r>
          <a:r>
            <a:rPr lang="cs-CZ" sz="1100" baseline="0"/>
            <a:t>  naopak s odpověďmi  A4 vůbec nekoresponduje, respondenti se tak zřejmě domnívali že se jedná o p omoc , kdz už službu využívaji</a:t>
          </a:r>
        </a:p>
        <a:p>
          <a:endParaRPr lang="cs-CZ" sz="1100" baseline="0"/>
        </a:p>
        <a:p>
          <a:r>
            <a:rPr lang="cs-CZ" sz="1100" baseline="0"/>
            <a:t>Muži se obrací více na zařízení a ženy na rodinu což může souviset s tím že u žen nepříjemné věci řešil partner.</a:t>
          </a:r>
        </a:p>
        <a:p>
          <a:endParaRPr lang="cs-CZ" sz="1100"/>
        </a:p>
      </xdr:txBody>
    </xdr:sp>
    <xdr:clientData/>
  </xdr:oneCellAnchor>
  <xdr:oneCellAnchor>
    <xdr:from>
      <xdr:col>9</xdr:col>
      <xdr:colOff>57150</xdr:colOff>
      <xdr:row>44</xdr:row>
      <xdr:rowOff>142875</xdr:rowOff>
    </xdr:from>
    <xdr:ext cx="7000875" cy="1457325"/>
    <xdr:sp macro="" textlink="">
      <xdr:nvSpPr>
        <xdr:cNvPr id="7" name="TextovéPole 6"/>
        <xdr:cNvSpPr txBox="1"/>
      </xdr:nvSpPr>
      <xdr:spPr>
        <a:xfrm>
          <a:off x="5934075" y="8524875"/>
          <a:ext cx="7000875" cy="1457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nemožnost</a:t>
          </a:r>
          <a:r>
            <a:rPr lang="cs-CZ" sz="1100" baseline="0"/>
            <a:t> se o sebe postarat sami a pohyb  přesně korespondují s věkěm a vzužívanou službu repsondentů</a:t>
          </a:r>
        </a:p>
        <a:p>
          <a:r>
            <a:rPr lang="cs-CZ" sz="1100"/>
            <a:t>vše</a:t>
          </a:r>
          <a:r>
            <a:rPr lang="cs-CZ" sz="1100" baseline="0"/>
            <a:t> ostatní jako například težší práce a pochůzky po úřadech souvisí se zdravotním stavem respondentů  u nižší věkové hladiny bude jiné.</a:t>
          </a:r>
        </a:p>
        <a:p>
          <a:r>
            <a:rPr lang="cs-CZ" sz="1100" baseline="0"/>
            <a:t>Osamělost souvisí v danem věku s úmrtím partnera a přátel</a:t>
          </a:r>
        </a:p>
      </xdr:txBody>
    </xdr:sp>
    <xdr:clientData/>
  </xdr:oneCellAnchor>
  <xdr:oneCellAnchor>
    <xdr:from>
      <xdr:col>9</xdr:col>
      <xdr:colOff>47625</xdr:colOff>
      <xdr:row>55</xdr:row>
      <xdr:rowOff>57151</xdr:rowOff>
    </xdr:from>
    <xdr:ext cx="7000875" cy="857250"/>
    <xdr:sp macro="" textlink="">
      <xdr:nvSpPr>
        <xdr:cNvPr id="9" name="TextovéPole 8"/>
        <xdr:cNvSpPr txBox="1"/>
      </xdr:nvSpPr>
      <xdr:spPr>
        <a:xfrm>
          <a:off x="5924550" y="10534651"/>
          <a:ext cx="70008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 baseline="0"/>
            <a:t>vzhlenem k počtu odpovědí je těžké stanovovat závěr,  zvláště když 5 respondentů nad 80 odpoví že jim nejvíce usnadní život smrt</a:t>
          </a:r>
        </a:p>
        <a:p>
          <a:endParaRPr lang="cs-CZ" sz="1100" baseline="0"/>
        </a:p>
      </xdr:txBody>
    </xdr:sp>
    <xdr:clientData/>
  </xdr:oneCellAnchor>
  <xdr:oneCellAnchor>
    <xdr:from>
      <xdr:col>9</xdr:col>
      <xdr:colOff>38100</xdr:colOff>
      <xdr:row>61</xdr:row>
      <xdr:rowOff>38100</xdr:rowOff>
    </xdr:from>
    <xdr:ext cx="7000875" cy="1523999"/>
    <xdr:sp macro="" textlink="">
      <xdr:nvSpPr>
        <xdr:cNvPr id="10" name="TextovéPole 9"/>
        <xdr:cNvSpPr txBox="1"/>
      </xdr:nvSpPr>
      <xdr:spPr>
        <a:xfrm>
          <a:off x="5915025" y="11658600"/>
          <a:ext cx="7000875" cy="1523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 baseline="0"/>
            <a:t>na tuto otázku je málo odpovědí což může souviset s tím že si respondenti  myslí že krytizují stávající službu, a proto raději neodpoví, 10% lidí uvedlo jiné což je zejména  zlepšení dopravy ve měste(MHD zastavky,spojení autobusem)</a:t>
          </a:r>
        </a:p>
      </xdr:txBody>
    </xdr:sp>
    <xdr:clientData/>
  </xdr:oneCellAnchor>
  <xdr:oneCellAnchor>
    <xdr:from>
      <xdr:col>8</xdr:col>
      <xdr:colOff>600075</xdr:colOff>
      <xdr:row>70</xdr:row>
      <xdr:rowOff>57150</xdr:rowOff>
    </xdr:from>
    <xdr:ext cx="7000875" cy="1057275"/>
    <xdr:sp macro="" textlink="">
      <xdr:nvSpPr>
        <xdr:cNvPr id="11" name="TextovéPole 10"/>
        <xdr:cNvSpPr txBox="1"/>
      </xdr:nvSpPr>
      <xdr:spPr>
        <a:xfrm>
          <a:off x="5867400" y="13392150"/>
          <a:ext cx="7000875" cy="1057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 baseline="0"/>
            <a:t>odpovědi dobře korelují s realitou (odpověď na A2 ) domov pro seniory a pečovateské služba a zároveň ukazují přání (Rodina)</a:t>
          </a:r>
        </a:p>
        <a:p>
          <a:endParaRPr lang="cs-CZ" sz="1100" baseline="0"/>
        </a:p>
      </xdr:txBody>
    </xdr:sp>
    <xdr:clientData/>
  </xdr:oneCellAnchor>
  <xdr:oneCellAnchor>
    <xdr:from>
      <xdr:col>9</xdr:col>
      <xdr:colOff>19050</xdr:colOff>
      <xdr:row>77</xdr:row>
      <xdr:rowOff>47625</xdr:rowOff>
    </xdr:from>
    <xdr:ext cx="7000875" cy="2638425"/>
    <xdr:sp macro="" textlink="">
      <xdr:nvSpPr>
        <xdr:cNvPr id="12" name="TextovéPole 11"/>
        <xdr:cNvSpPr txBox="1"/>
      </xdr:nvSpPr>
      <xdr:spPr>
        <a:xfrm>
          <a:off x="5895975" y="14716125"/>
          <a:ext cx="7000875" cy="2638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 baseline="0"/>
            <a:t>Zde muži  preferují mobilitu (autobus  a bezbariérový přístup) kdežto ženy preferují  obecné téma pocitu bezpečí  ve městě.  </a:t>
          </a:r>
        </a:p>
        <a:p>
          <a:endParaRPr lang="cs-CZ" sz="1100" baseline="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0.11512</cdr:x>
      <cdr:y>0.00385</cdr:y>
    </cdr:from>
    <cdr:to>
      <cdr:x>0.91084</cdr:x>
      <cdr:y>0.06741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70092" y="23518"/>
          <a:ext cx="7396574" cy="3880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Co považujete za problém ve svém životě?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35278" y="-23519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0.05819</cdr:x>
      <cdr:y>0.01156</cdr:y>
    </cdr:from>
    <cdr:to>
      <cdr:x>0.94373</cdr:x>
      <cdr:y>0.07512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40925" y="70556"/>
          <a:ext cx="8231482" cy="388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Jaké služby pro seniory dle Vás ve městě chybí?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35278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0.08602</cdr:x>
      <cdr:y>0.00578</cdr:y>
    </cdr:from>
    <cdr:to>
      <cdr:x>0.96523</cdr:x>
      <cdr:y>0.06741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99630" y="35276"/>
          <a:ext cx="8172685" cy="3762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Co by dle Vás nejvíce přispělo ke zlepšení života seniorů ?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35278" y="-35278"/>
    <xdr:ext cx="9289815" cy="61030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0.20633</cdr:x>
      <cdr:y>0.04239</cdr:y>
    </cdr:from>
    <cdr:to>
      <cdr:x>0.87342</cdr:x>
      <cdr:y>0.12717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16759" y="258704"/>
          <a:ext cx="6197130" cy="517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Jaký je Váš věk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19050</xdr:colOff>
      <xdr:row>0</xdr:row>
      <xdr:rowOff>104773</xdr:rowOff>
    </xdr:from>
    <xdr:ext cx="7000875" cy="647701"/>
    <xdr:sp macro="" textlink="">
      <xdr:nvSpPr>
        <xdr:cNvPr id="2" name="TextovéPole 1"/>
        <xdr:cNvSpPr txBox="1"/>
      </xdr:nvSpPr>
      <xdr:spPr>
        <a:xfrm>
          <a:off x="5962650" y="104773"/>
          <a:ext cx="7000875" cy="6477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výzkum</a:t>
          </a:r>
          <a:r>
            <a:rPr lang="cs-CZ" sz="1100" baseline="0"/>
            <a:t> byl dle dat prováděn na uživatelých  sociálních služeb (dům s pečovatelskou službou , dům pro seniory  ) ve věkové hranici nad  nad 70 let. Tím může bude výzkum ovlivněn . Neukáže  sociální služby, které by byly požádovány mladšími seniory.  Je možné, že  pocit soběstačnosti  a zdravotní stav u nižších věkových hladin  je nenutí  sociální služby vyhledávat.</a:t>
          </a:r>
        </a:p>
        <a:p>
          <a:endParaRPr lang="cs-CZ" sz="1100"/>
        </a:p>
      </xdr:txBody>
    </xdr:sp>
    <xdr:clientData/>
  </xdr:oneCellAnchor>
  <xdr:oneCellAnchor>
    <xdr:from>
      <xdr:col>8</xdr:col>
      <xdr:colOff>0</xdr:colOff>
      <xdr:row>5</xdr:row>
      <xdr:rowOff>0</xdr:rowOff>
    </xdr:from>
    <xdr:ext cx="7000875" cy="2105025"/>
    <xdr:sp macro="" textlink="">
      <xdr:nvSpPr>
        <xdr:cNvPr id="3" name="TextovéPole 2"/>
        <xdr:cNvSpPr txBox="1"/>
      </xdr:nvSpPr>
      <xdr:spPr>
        <a:xfrm>
          <a:off x="5943600" y="952500"/>
          <a:ext cx="7000875" cy="2105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nejčastěji využívané</a:t>
          </a:r>
          <a:r>
            <a:rPr lang="cs-CZ" sz="1100" baseline="0"/>
            <a:t> sociální služby jsou domov pro seniory a pečovatelská služba </a:t>
          </a:r>
        </a:p>
        <a:p>
          <a:r>
            <a:rPr lang="cs-CZ" sz="1100" baseline="0"/>
            <a:t>není rozdíl mezi mužem a ženou</a:t>
          </a:r>
          <a:endParaRPr lang="cs-CZ" sz="1100"/>
        </a:p>
      </xdr:txBody>
    </xdr:sp>
    <xdr:clientData/>
  </xdr:oneCellAnchor>
  <xdr:oneCellAnchor>
    <xdr:from>
      <xdr:col>8</xdr:col>
      <xdr:colOff>0</xdr:colOff>
      <xdr:row>17</xdr:row>
      <xdr:rowOff>0</xdr:rowOff>
    </xdr:from>
    <xdr:ext cx="7000875" cy="1019175"/>
    <xdr:sp macro="" textlink="">
      <xdr:nvSpPr>
        <xdr:cNvPr id="4" name="TextovéPole 3"/>
        <xdr:cNvSpPr txBox="1"/>
      </xdr:nvSpPr>
      <xdr:spPr>
        <a:xfrm>
          <a:off x="5943600" y="3238500"/>
          <a:ext cx="7000875" cy="1019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na poskyvané službě </a:t>
          </a:r>
          <a:r>
            <a:rPr lang="cs-CZ" sz="1100" baseline="0"/>
            <a:t> je pro respondenty nejdůležitější pocit bezpečí  (a přesunití starostí )</a:t>
          </a:r>
        </a:p>
        <a:p>
          <a:r>
            <a:rPr lang="cs-CZ" sz="1100" baseline="0"/>
            <a:t>druhou  nejfrekventovanější odpovědí jsou zaměstnanci poskytovatele sociální  sližby což může souviset s pocitem vděku v stávající situaci a ne s důvodem proč se pro službu rozhodnout</a:t>
          </a:r>
        </a:p>
        <a:p>
          <a:r>
            <a:rPr lang="cs-CZ" sz="1100" baseline="0"/>
            <a:t>prostředí  a komunita  bych považoval za  okolnosti v dané situaci zpříjemňující , ale ne rozhodující</a:t>
          </a:r>
        </a:p>
        <a:p>
          <a:endParaRPr lang="cs-CZ" sz="1100" baseline="0"/>
        </a:p>
        <a:p>
          <a:endParaRPr lang="cs-CZ" sz="1100"/>
        </a:p>
      </xdr:txBody>
    </xdr:sp>
    <xdr:clientData/>
  </xdr:oneCellAnchor>
  <xdr:oneCellAnchor>
    <xdr:from>
      <xdr:col>8</xdr:col>
      <xdr:colOff>0</xdr:colOff>
      <xdr:row>23</xdr:row>
      <xdr:rowOff>104775</xdr:rowOff>
    </xdr:from>
    <xdr:ext cx="7000875" cy="2133600"/>
    <xdr:sp macro="" textlink="">
      <xdr:nvSpPr>
        <xdr:cNvPr id="5" name="TextovéPole 4"/>
        <xdr:cNvSpPr txBox="1"/>
      </xdr:nvSpPr>
      <xdr:spPr>
        <a:xfrm>
          <a:off x="5943600" y="4486275"/>
          <a:ext cx="7000875" cy="2133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nejčastější  odpovědí je rodina , což může souviset  s  věkem respondentů nad</a:t>
          </a:r>
          <a:r>
            <a:rPr lang="cs-CZ" sz="1100" baseline="0"/>
            <a:t> 70 let a nejvyužívanější službou je domov pro seniory a domy s pečovatelskou službou , což může souviset s  potřebou rodiny se o seniora postarat  aniž by bylo nutné opouštět  zaměstnání, či stávající rodinný kolorit.</a:t>
          </a:r>
        </a:p>
        <a:p>
          <a:r>
            <a:rPr lang="cs-CZ" sz="1100"/>
            <a:t>dalším</a:t>
          </a:r>
          <a:r>
            <a:rPr lang="cs-CZ" sz="1100" baseline="0"/>
            <a:t> zdrojem informací je lékař  v rámci statistické chyby následován přáteli .-</a:t>
          </a:r>
        </a:p>
        <a:p>
          <a:r>
            <a:rPr lang="cs-CZ" sz="1100" baseline="0"/>
            <a:t>Katalog , internet a uřad, který se v tomto průzkumu může zdát jako zbytečný výdaj však může být právě zdrojem  informací pro rodinu a přátele </a:t>
          </a:r>
          <a:endParaRPr lang="cs-CZ" sz="1100"/>
        </a:p>
      </xdr:txBody>
    </xdr:sp>
    <xdr:clientData/>
  </xdr:oneCellAnchor>
  <xdr:oneCellAnchor>
    <xdr:from>
      <xdr:col>8</xdr:col>
      <xdr:colOff>57150</xdr:colOff>
      <xdr:row>35</xdr:row>
      <xdr:rowOff>104775</xdr:rowOff>
    </xdr:from>
    <xdr:ext cx="7000875" cy="1457325"/>
    <xdr:sp macro="" textlink="">
      <xdr:nvSpPr>
        <xdr:cNvPr id="6" name="TextovéPole 5"/>
        <xdr:cNvSpPr txBox="1"/>
      </xdr:nvSpPr>
      <xdr:spPr>
        <a:xfrm>
          <a:off x="6000750" y="6772275"/>
          <a:ext cx="7000875" cy="1457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druhé nejčastější</a:t>
          </a:r>
          <a:r>
            <a:rPr lang="cs-CZ" sz="1100" baseline="0"/>
            <a:t> opovědi rodina a  lékař  korespondují s otáykou A4. </a:t>
          </a:r>
        </a:p>
        <a:p>
          <a:r>
            <a:rPr lang="cs-CZ" sz="1100"/>
            <a:t>nejčastejší odpověď  zařízení</a:t>
          </a:r>
          <a:r>
            <a:rPr lang="cs-CZ" sz="1100" baseline="0"/>
            <a:t>  naopak s odpověďmi  A4 vůbec nekoresponduje, respondenti se tak zřejmě domnívali že se jedná o pomoc , kdz už službu využívaji</a:t>
          </a:r>
        </a:p>
        <a:p>
          <a:endParaRPr lang="cs-CZ" sz="1100" baseline="0"/>
        </a:p>
        <a:p>
          <a:r>
            <a:rPr lang="cs-CZ" sz="1100" baseline="0"/>
            <a:t>Muži se obrací více na zařízení a ženy na rodinu což může souviset s tím že u žen nepříjemné věci řešil partner.</a:t>
          </a:r>
        </a:p>
        <a:p>
          <a:endParaRPr lang="cs-CZ" sz="1100"/>
        </a:p>
      </xdr:txBody>
    </xdr:sp>
    <xdr:clientData/>
  </xdr:oneCellAnchor>
  <xdr:oneCellAnchor>
    <xdr:from>
      <xdr:col>8</xdr:col>
      <xdr:colOff>57150</xdr:colOff>
      <xdr:row>44</xdr:row>
      <xdr:rowOff>142875</xdr:rowOff>
    </xdr:from>
    <xdr:ext cx="7000875" cy="1457325"/>
    <xdr:sp macro="" textlink="">
      <xdr:nvSpPr>
        <xdr:cNvPr id="7" name="TextovéPole 6"/>
        <xdr:cNvSpPr txBox="1"/>
      </xdr:nvSpPr>
      <xdr:spPr>
        <a:xfrm>
          <a:off x="6000750" y="8524875"/>
          <a:ext cx="7000875" cy="1457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/>
            <a:t>nemožnost</a:t>
          </a:r>
          <a:r>
            <a:rPr lang="cs-CZ" sz="1100" baseline="0"/>
            <a:t> se o sebe postarat sami a pohyb  přesně korespondují s věkěm a vzužívanou službu repsondentů</a:t>
          </a:r>
        </a:p>
        <a:p>
          <a:r>
            <a:rPr lang="cs-CZ" sz="1100"/>
            <a:t>vše</a:t>
          </a:r>
          <a:r>
            <a:rPr lang="cs-CZ" sz="1100" baseline="0"/>
            <a:t> ostatní jako například težší práce a pochůzky po úřadech souvisí se zdravotním stavem respondentů  u nižší věkové hladiny bude jiné.</a:t>
          </a:r>
        </a:p>
        <a:p>
          <a:r>
            <a:rPr lang="cs-CZ" sz="1100" baseline="0"/>
            <a:t>Osamělost souvisí v danem věku s úmrtím partnera a přátel</a:t>
          </a:r>
        </a:p>
      </xdr:txBody>
    </xdr:sp>
    <xdr:clientData/>
  </xdr:oneCellAnchor>
  <xdr:oneCellAnchor>
    <xdr:from>
      <xdr:col>8</xdr:col>
      <xdr:colOff>47625</xdr:colOff>
      <xdr:row>55</xdr:row>
      <xdr:rowOff>57151</xdr:rowOff>
    </xdr:from>
    <xdr:ext cx="7000875" cy="857250"/>
    <xdr:sp macro="" textlink="">
      <xdr:nvSpPr>
        <xdr:cNvPr id="8" name="TextovéPole 8"/>
        <xdr:cNvSpPr txBox="1"/>
      </xdr:nvSpPr>
      <xdr:spPr>
        <a:xfrm>
          <a:off x="5991225" y="10534651"/>
          <a:ext cx="7000875" cy="857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 baseline="0"/>
            <a:t>vzhlenem k počtu odpovědí je těžké stanovovat závěr,  zvláště když 5 respondentů nad 80 odpoví že jim nejvíce usnadní život smrt</a:t>
          </a:r>
        </a:p>
        <a:p>
          <a:endParaRPr lang="cs-CZ" sz="1100" baseline="0"/>
        </a:p>
      </xdr:txBody>
    </xdr:sp>
    <xdr:clientData/>
  </xdr:oneCellAnchor>
  <xdr:oneCellAnchor>
    <xdr:from>
      <xdr:col>8</xdr:col>
      <xdr:colOff>38100</xdr:colOff>
      <xdr:row>61</xdr:row>
      <xdr:rowOff>38100</xdr:rowOff>
    </xdr:from>
    <xdr:ext cx="7000875" cy="1523999"/>
    <xdr:sp macro="" textlink="">
      <xdr:nvSpPr>
        <xdr:cNvPr id="9" name="TextovéPole 9"/>
        <xdr:cNvSpPr txBox="1"/>
      </xdr:nvSpPr>
      <xdr:spPr>
        <a:xfrm>
          <a:off x="5981700" y="11658600"/>
          <a:ext cx="7000875" cy="15239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 baseline="0"/>
            <a:t>na tuto otázku je málo odpovědí což může souviset s tím že si respondenti  myslí že krytizují stávající službu, a proto raději neodpoví, 10% lidí uvedlo jiné což je zejména  zlepšení dopravy ve měste(MHD zastavky,spojení autobusem)</a:t>
          </a:r>
        </a:p>
      </xdr:txBody>
    </xdr:sp>
    <xdr:clientData/>
  </xdr:oneCellAnchor>
  <xdr:oneCellAnchor>
    <xdr:from>
      <xdr:col>7</xdr:col>
      <xdr:colOff>600075</xdr:colOff>
      <xdr:row>70</xdr:row>
      <xdr:rowOff>57150</xdr:rowOff>
    </xdr:from>
    <xdr:ext cx="7000875" cy="1057275"/>
    <xdr:sp macro="" textlink="">
      <xdr:nvSpPr>
        <xdr:cNvPr id="10" name="TextovéPole 10"/>
        <xdr:cNvSpPr txBox="1"/>
      </xdr:nvSpPr>
      <xdr:spPr>
        <a:xfrm>
          <a:off x="5934075" y="13392150"/>
          <a:ext cx="7000875" cy="1057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 baseline="0"/>
            <a:t>odpovědi dobře korelují s realitou (odpověď na A2 ) domov pro seniory a pečovateské služba a zároveň ukazují přání (Rodina)</a:t>
          </a:r>
        </a:p>
        <a:p>
          <a:endParaRPr lang="cs-CZ" sz="1100" baseline="0"/>
        </a:p>
      </xdr:txBody>
    </xdr:sp>
    <xdr:clientData/>
  </xdr:oneCellAnchor>
  <xdr:oneCellAnchor>
    <xdr:from>
      <xdr:col>8</xdr:col>
      <xdr:colOff>19050</xdr:colOff>
      <xdr:row>77</xdr:row>
      <xdr:rowOff>47625</xdr:rowOff>
    </xdr:from>
    <xdr:ext cx="7000875" cy="2638425"/>
    <xdr:sp macro="" textlink="">
      <xdr:nvSpPr>
        <xdr:cNvPr id="11" name="TextovéPole 11"/>
        <xdr:cNvSpPr txBox="1"/>
      </xdr:nvSpPr>
      <xdr:spPr>
        <a:xfrm>
          <a:off x="5962650" y="14716125"/>
          <a:ext cx="7000875" cy="2638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100" baseline="0"/>
            <a:t>Zde muži  preferují mobilitu (autobus  a bezbariérový přístup) kdežto ženy preferují  obecné téma pocitu bezpečí  ve městě.  </a:t>
          </a:r>
        </a:p>
        <a:p>
          <a:endParaRPr lang="cs-CZ" sz="1100" baseline="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9611" y="-35278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0.06831</cdr:x>
      <cdr:y>0.00963</cdr:y>
    </cdr:from>
    <cdr:to>
      <cdr:x>0.92602</cdr:x>
      <cdr:y>0.06934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5000" y="58797"/>
          <a:ext cx="7972778" cy="364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Co se Vám  na poskytované službě nejvíce líbí?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0.09614</cdr:x>
      <cdr:y>0.01156</cdr:y>
    </cdr:from>
    <cdr:to>
      <cdr:x>0.90451</cdr:x>
      <cdr:y>0.07897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3703" y="70556"/>
          <a:ext cx="7514167" cy="4115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400" b="1">
              <a:latin typeface="Times New Roman" pitchFamily="18" charset="0"/>
              <a:cs typeface="Times New Roman" pitchFamily="18" charset="0"/>
            </a:rPr>
            <a:t>Jak jste se o službách dozvěděli?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0.0797</cdr:x>
      <cdr:y>0.00578</cdr:y>
    </cdr:from>
    <cdr:to>
      <cdr:x>0.95005</cdr:x>
      <cdr:y>0.06741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0833" y="35278"/>
          <a:ext cx="8090371" cy="376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>
              <a:latin typeface="Times New Roman" pitchFamily="18" charset="0"/>
              <a:cs typeface="Times New Roman" pitchFamily="18" charset="0"/>
            </a:rPr>
            <a:t>Na koho byste se obrátil v případě potřeby pomoci?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112"/>
  <sheetViews>
    <sheetView topLeftCell="A85" zoomScale="80" zoomScaleNormal="80" workbookViewId="0">
      <pane xSplit="1" topLeftCell="B1" activePane="topRight" state="frozen"/>
      <selection pane="topRight" activeCell="A109" sqref="A109:B112"/>
    </sheetView>
  </sheetViews>
  <sheetFormatPr defaultRowHeight="15"/>
  <cols>
    <col min="1" max="1" width="56.5703125" customWidth="1"/>
    <col min="2" max="2" width="5" bestFit="1" customWidth="1"/>
    <col min="3" max="4" width="4.42578125" customWidth="1"/>
    <col min="5" max="7" width="5" bestFit="1" customWidth="1"/>
    <col min="8" max="10" width="4.42578125" customWidth="1"/>
    <col min="11" max="14" width="2.85546875" customWidth="1"/>
    <col min="15" max="15" width="2.85546875" style="12" customWidth="1"/>
    <col min="16" max="22" width="2.85546875" customWidth="1"/>
    <col min="23" max="25" width="2.85546875" style="12" customWidth="1"/>
    <col min="26" max="118" width="2.85546875" customWidth="1"/>
  </cols>
  <sheetData>
    <row r="1" spans="1:118">
      <c r="A1" s="13" t="s">
        <v>0</v>
      </c>
      <c r="B1" s="2" t="s">
        <v>113</v>
      </c>
      <c r="C1" s="2" t="s">
        <v>102</v>
      </c>
      <c r="D1" s="2" t="s">
        <v>96</v>
      </c>
      <c r="E1" s="2" t="s">
        <v>113</v>
      </c>
      <c r="F1" s="2" t="s">
        <v>103</v>
      </c>
      <c r="G1" s="2" t="s">
        <v>104</v>
      </c>
      <c r="H1" s="2"/>
      <c r="I1" s="2"/>
      <c r="J1" s="2"/>
      <c r="K1" t="s">
        <v>91</v>
      </c>
      <c r="L1" t="s">
        <v>91</v>
      </c>
      <c r="M1" t="s">
        <v>91</v>
      </c>
      <c r="N1" t="s">
        <v>88</v>
      </c>
      <c r="O1" s="12" t="s">
        <v>88</v>
      </c>
      <c r="P1" t="s">
        <v>88</v>
      </c>
      <c r="Q1" t="s">
        <v>88</v>
      </c>
      <c r="R1" t="s">
        <v>88</v>
      </c>
      <c r="S1" t="s">
        <v>88</v>
      </c>
      <c r="T1" t="s">
        <v>88</v>
      </c>
      <c r="U1" t="s">
        <v>88</v>
      </c>
      <c r="V1" t="s">
        <v>88</v>
      </c>
      <c r="W1" s="12" t="s">
        <v>88</v>
      </c>
      <c r="X1" s="12" t="s">
        <v>88</v>
      </c>
      <c r="Y1" s="12" t="s">
        <v>88</v>
      </c>
      <c r="Z1" t="s">
        <v>88</v>
      </c>
      <c r="AA1" t="s">
        <v>88</v>
      </c>
      <c r="AB1" t="s">
        <v>88</v>
      </c>
      <c r="AC1" t="s">
        <v>88</v>
      </c>
      <c r="AD1" t="s">
        <v>88</v>
      </c>
      <c r="AE1" t="s">
        <v>88</v>
      </c>
      <c r="AF1" t="s">
        <v>88</v>
      </c>
      <c r="AG1" t="s">
        <v>87</v>
      </c>
      <c r="AH1" t="s">
        <v>87</v>
      </c>
      <c r="AI1" t="s">
        <v>87</v>
      </c>
      <c r="AJ1" t="s">
        <v>87</v>
      </c>
      <c r="AK1" t="s">
        <v>87</v>
      </c>
      <c r="AL1" t="s">
        <v>87</v>
      </c>
      <c r="AM1" t="s">
        <v>87</v>
      </c>
      <c r="AN1" t="s">
        <v>87</v>
      </c>
      <c r="AO1" t="s">
        <v>87</v>
      </c>
      <c r="AP1" t="s">
        <v>87</v>
      </c>
      <c r="AQ1" t="s">
        <v>87</v>
      </c>
      <c r="AR1" t="s">
        <v>87</v>
      </c>
      <c r="AS1" t="s">
        <v>87</v>
      </c>
      <c r="AT1" t="s">
        <v>87</v>
      </c>
      <c r="AU1" t="s">
        <v>87</v>
      </c>
      <c r="AV1" t="s">
        <v>87</v>
      </c>
      <c r="AW1" t="s">
        <v>87</v>
      </c>
      <c r="AX1" t="s">
        <v>87</v>
      </c>
      <c r="AY1" t="s">
        <v>87</v>
      </c>
      <c r="AZ1" t="s">
        <v>87</v>
      </c>
      <c r="BA1" t="s">
        <v>87</v>
      </c>
      <c r="BB1" t="s">
        <v>87</v>
      </c>
      <c r="BC1" t="s">
        <v>87</v>
      </c>
      <c r="BD1" t="s">
        <v>87</v>
      </c>
      <c r="BE1" t="s">
        <v>87</v>
      </c>
      <c r="BF1" t="s">
        <v>87</v>
      </c>
      <c r="BG1" t="s">
        <v>87</v>
      </c>
      <c r="BH1" t="s">
        <v>87</v>
      </c>
      <c r="BI1" t="s">
        <v>87</v>
      </c>
      <c r="BJ1" t="s">
        <v>87</v>
      </c>
      <c r="BK1" t="s">
        <v>87</v>
      </c>
      <c r="BL1" t="s">
        <v>87</v>
      </c>
      <c r="BM1" t="s">
        <v>87</v>
      </c>
      <c r="BN1" t="s">
        <v>87</v>
      </c>
      <c r="BO1" t="s">
        <v>87</v>
      </c>
      <c r="BP1" t="s">
        <v>87</v>
      </c>
      <c r="BQ1" t="s">
        <v>87</v>
      </c>
      <c r="BR1" t="s">
        <v>87</v>
      </c>
      <c r="BS1" t="s">
        <v>87</v>
      </c>
      <c r="BT1" t="s">
        <v>87</v>
      </c>
      <c r="BU1" t="s">
        <v>87</v>
      </c>
      <c r="BV1" t="s">
        <v>87</v>
      </c>
      <c r="BW1" t="s">
        <v>87</v>
      </c>
      <c r="BX1" t="s">
        <v>87</v>
      </c>
      <c r="BY1" t="s">
        <v>87</v>
      </c>
      <c r="BZ1" t="s">
        <v>87</v>
      </c>
      <c r="CA1" t="s">
        <v>87</v>
      </c>
      <c r="CB1" t="s">
        <v>87</v>
      </c>
      <c r="CC1" t="s">
        <v>87</v>
      </c>
      <c r="CD1" t="s">
        <v>87</v>
      </c>
      <c r="CE1" t="s">
        <v>87</v>
      </c>
      <c r="CF1" t="s">
        <v>87</v>
      </c>
      <c r="CG1" t="s">
        <v>87</v>
      </c>
      <c r="CH1" t="s">
        <v>87</v>
      </c>
      <c r="CI1" t="s">
        <v>87</v>
      </c>
      <c r="CJ1" t="s">
        <v>87</v>
      </c>
      <c r="CK1" t="s">
        <v>87</v>
      </c>
      <c r="CL1" t="s">
        <v>87</v>
      </c>
      <c r="CM1" t="s">
        <v>87</v>
      </c>
      <c r="CN1" t="s">
        <v>87</v>
      </c>
      <c r="CO1" t="s">
        <v>87</v>
      </c>
      <c r="CP1" t="s">
        <v>87</v>
      </c>
      <c r="CQ1" t="s">
        <v>87</v>
      </c>
      <c r="CR1" t="s">
        <v>87</v>
      </c>
      <c r="CS1" t="s">
        <v>87</v>
      </c>
      <c r="CT1" t="s">
        <v>87</v>
      </c>
      <c r="CU1" t="s">
        <v>87</v>
      </c>
      <c r="CV1" t="s">
        <v>92</v>
      </c>
      <c r="CW1" t="s">
        <v>92</v>
      </c>
      <c r="CX1" t="s">
        <v>92</v>
      </c>
      <c r="CY1" t="s">
        <v>92</v>
      </c>
      <c r="CZ1" t="s">
        <v>92</v>
      </c>
      <c r="DA1" t="s">
        <v>92</v>
      </c>
      <c r="DB1" t="s">
        <v>92</v>
      </c>
      <c r="DC1" t="s">
        <v>92</v>
      </c>
      <c r="DD1" t="s">
        <v>92</v>
      </c>
      <c r="DE1" t="s">
        <v>92</v>
      </c>
      <c r="DF1" t="s">
        <v>92</v>
      </c>
      <c r="DG1" t="s">
        <v>92</v>
      </c>
      <c r="DH1" t="s">
        <v>92</v>
      </c>
      <c r="DI1" t="s">
        <v>92</v>
      </c>
      <c r="DJ1" t="s">
        <v>92</v>
      </c>
      <c r="DK1" t="s">
        <v>92</v>
      </c>
      <c r="DL1" t="s">
        <v>92</v>
      </c>
      <c r="DM1" t="s">
        <v>92</v>
      </c>
      <c r="DN1" t="s">
        <v>92</v>
      </c>
    </row>
    <row r="2" spans="1:118">
      <c r="A2" s="8" t="s">
        <v>93</v>
      </c>
      <c r="B2" s="2">
        <f t="shared" ref="B2:B13" si="0">COUNT(K2:DN2)</f>
        <v>100</v>
      </c>
      <c r="C2" s="2">
        <f t="shared" ref="C2:C4" si="1">COUNTIFS($K$93:$DN$93,1,$K2:$DN2,1)</f>
        <v>23</v>
      </c>
      <c r="D2" s="2">
        <f t="shared" ref="D2:D4" si="2">COUNTIFS($K$94:$DN$94,1,$K2:$DN2,1)</f>
        <v>77</v>
      </c>
      <c r="E2" s="9">
        <f>B2/108</f>
        <v>0.92592592592592593</v>
      </c>
      <c r="F2" s="9">
        <f>C2/25</f>
        <v>0.92</v>
      </c>
      <c r="G2" s="9">
        <f>D2/83</f>
        <v>0.92771084337349397</v>
      </c>
      <c r="H2" s="2"/>
      <c r="I2" s="2"/>
      <c r="J2" s="2"/>
      <c r="K2">
        <v>1</v>
      </c>
      <c r="L2">
        <v>1</v>
      </c>
      <c r="M2">
        <v>1</v>
      </c>
      <c r="N2">
        <v>1</v>
      </c>
      <c r="O2" s="1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v>1</v>
      </c>
      <c r="W2" s="12">
        <v>1</v>
      </c>
      <c r="X2" s="12">
        <v>1</v>
      </c>
      <c r="Y2" s="1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K2">
        <v>1</v>
      </c>
      <c r="AL2">
        <v>1</v>
      </c>
      <c r="AM2">
        <v>1</v>
      </c>
      <c r="AN2">
        <v>1</v>
      </c>
      <c r="AO2">
        <v>1</v>
      </c>
      <c r="AP2">
        <v>1</v>
      </c>
      <c r="AQ2">
        <v>1</v>
      </c>
      <c r="AR2">
        <v>1</v>
      </c>
      <c r="AT2">
        <v>1</v>
      </c>
      <c r="AU2">
        <v>1</v>
      </c>
      <c r="AX2">
        <v>1</v>
      </c>
      <c r="AZ2">
        <v>1</v>
      </c>
      <c r="BA2">
        <v>1</v>
      </c>
      <c r="BB2">
        <v>1</v>
      </c>
      <c r="BC2">
        <v>1</v>
      </c>
      <c r="BD2">
        <v>1</v>
      </c>
      <c r="BE2">
        <v>1</v>
      </c>
      <c r="BF2">
        <v>1</v>
      </c>
      <c r="BG2">
        <v>1</v>
      </c>
      <c r="BH2">
        <v>1</v>
      </c>
      <c r="BI2">
        <v>1</v>
      </c>
      <c r="BJ2">
        <v>1</v>
      </c>
      <c r="BL2">
        <v>1</v>
      </c>
      <c r="BM2">
        <v>1</v>
      </c>
      <c r="BN2">
        <v>1</v>
      </c>
      <c r="BP2">
        <v>1</v>
      </c>
      <c r="BQ2">
        <v>1</v>
      </c>
      <c r="BR2">
        <v>1</v>
      </c>
      <c r="BS2">
        <v>1</v>
      </c>
      <c r="BU2">
        <v>1</v>
      </c>
      <c r="BV2">
        <v>1</v>
      </c>
      <c r="BW2">
        <v>1</v>
      </c>
      <c r="BX2">
        <v>1</v>
      </c>
      <c r="BY2">
        <v>1</v>
      </c>
      <c r="BZ2">
        <v>1</v>
      </c>
      <c r="CA2">
        <v>1</v>
      </c>
      <c r="CB2">
        <v>1</v>
      </c>
      <c r="CC2">
        <v>1</v>
      </c>
      <c r="CD2">
        <v>1</v>
      </c>
      <c r="CE2">
        <v>1</v>
      </c>
      <c r="CF2">
        <v>1</v>
      </c>
      <c r="CG2">
        <v>1</v>
      </c>
      <c r="CH2">
        <v>1</v>
      </c>
      <c r="CI2">
        <v>1</v>
      </c>
      <c r="CJ2">
        <v>1</v>
      </c>
      <c r="CK2">
        <v>1</v>
      </c>
      <c r="CL2">
        <v>1</v>
      </c>
      <c r="CM2">
        <v>1</v>
      </c>
      <c r="CN2">
        <v>1</v>
      </c>
      <c r="CO2">
        <v>1</v>
      </c>
      <c r="CP2">
        <v>1</v>
      </c>
      <c r="CQ2">
        <v>1</v>
      </c>
      <c r="CR2">
        <v>1</v>
      </c>
      <c r="CS2">
        <v>1</v>
      </c>
      <c r="CT2">
        <v>1</v>
      </c>
      <c r="CU2">
        <v>1</v>
      </c>
      <c r="CV2">
        <v>1</v>
      </c>
      <c r="CW2">
        <v>1</v>
      </c>
      <c r="CX2">
        <v>1</v>
      </c>
      <c r="CY2">
        <v>1</v>
      </c>
      <c r="CZ2">
        <v>1</v>
      </c>
      <c r="DA2">
        <v>1</v>
      </c>
      <c r="DB2">
        <v>1</v>
      </c>
      <c r="DC2">
        <v>1</v>
      </c>
      <c r="DD2">
        <v>1</v>
      </c>
      <c r="DE2">
        <v>1</v>
      </c>
      <c r="DF2">
        <v>1</v>
      </c>
      <c r="DG2">
        <v>1</v>
      </c>
      <c r="DH2">
        <v>1</v>
      </c>
      <c r="DI2">
        <v>1</v>
      </c>
      <c r="DJ2">
        <v>1</v>
      </c>
      <c r="DK2">
        <v>1</v>
      </c>
      <c r="DL2">
        <v>1</v>
      </c>
      <c r="DM2">
        <v>1</v>
      </c>
      <c r="DN2">
        <v>1</v>
      </c>
    </row>
    <row r="3" spans="1:118">
      <c r="A3" s="2" t="s">
        <v>2</v>
      </c>
      <c r="B3" s="2">
        <f t="shared" si="0"/>
        <v>4</v>
      </c>
      <c r="C3" s="2">
        <f t="shared" si="1"/>
        <v>0</v>
      </c>
      <c r="D3" s="2">
        <f t="shared" si="2"/>
        <v>4</v>
      </c>
      <c r="E3" s="9">
        <f>B3/108</f>
        <v>3.7037037037037035E-2</v>
      </c>
      <c r="F3" s="9">
        <f t="shared" ref="F3:F4" si="3">C3/25</f>
        <v>0</v>
      </c>
      <c r="G3" s="9">
        <f t="shared" ref="G3:G4" si="4">D3/83</f>
        <v>4.8192771084337352E-2</v>
      </c>
      <c r="H3" s="2"/>
      <c r="I3" s="2"/>
      <c r="J3" s="2"/>
      <c r="AY3">
        <v>1</v>
      </c>
      <c r="BK3">
        <v>1</v>
      </c>
      <c r="BO3">
        <v>1</v>
      </c>
      <c r="BT3">
        <v>1</v>
      </c>
    </row>
    <row r="4" spans="1:118">
      <c r="A4" s="1" t="s">
        <v>1</v>
      </c>
      <c r="B4" s="2">
        <f t="shared" si="0"/>
        <v>4</v>
      </c>
      <c r="C4" s="2">
        <f t="shared" si="1"/>
        <v>2</v>
      </c>
      <c r="D4" s="2">
        <f t="shared" si="2"/>
        <v>2</v>
      </c>
      <c r="E4" s="9">
        <f>B4/108</f>
        <v>3.7037037037037035E-2</v>
      </c>
      <c r="F4" s="9">
        <f t="shared" si="3"/>
        <v>0.08</v>
      </c>
      <c r="G4" s="9">
        <f t="shared" si="4"/>
        <v>2.4096385542168676E-2</v>
      </c>
      <c r="H4" s="2"/>
      <c r="I4" s="2"/>
      <c r="J4" s="2"/>
      <c r="AJ4">
        <v>1</v>
      </c>
      <c r="AS4">
        <v>1</v>
      </c>
      <c r="AV4">
        <v>1</v>
      </c>
      <c r="AW4">
        <v>1</v>
      </c>
    </row>
    <row r="5" spans="1:118">
      <c r="A5" s="14" t="s">
        <v>3</v>
      </c>
      <c r="B5" s="2"/>
      <c r="C5" s="2"/>
      <c r="D5" s="2"/>
      <c r="E5" s="2"/>
      <c r="F5" s="2"/>
      <c r="G5" s="2"/>
      <c r="H5" s="2"/>
      <c r="I5" s="2"/>
      <c r="J5" s="2"/>
    </row>
    <row r="6" spans="1:118">
      <c r="A6" s="2" t="s">
        <v>5</v>
      </c>
      <c r="B6" s="2">
        <f t="shared" si="0"/>
        <v>0</v>
      </c>
      <c r="C6" s="2">
        <f t="shared" ref="C6:C16" si="5">COUNTIFS($K$93:$DN$93,1,$K6:$DN6,1)</f>
        <v>0</v>
      </c>
      <c r="D6" s="2">
        <f t="shared" ref="D6:D16" si="6">COUNTIFS($K$94:$DN$94,1,$K6:$DN6,1)</f>
        <v>0</v>
      </c>
      <c r="E6" s="9">
        <f t="shared" ref="E6:E16" si="7">B6/108</f>
        <v>0</v>
      </c>
      <c r="F6" s="9">
        <f t="shared" ref="F6:F16" si="8">C6/25</f>
        <v>0</v>
      </c>
      <c r="G6" s="9">
        <f t="shared" ref="G6:G16" si="9">D6/83</f>
        <v>0</v>
      </c>
      <c r="H6" s="2"/>
      <c r="I6" s="2"/>
      <c r="J6" s="2"/>
    </row>
    <row r="7" spans="1:118">
      <c r="A7" s="2" t="s">
        <v>6</v>
      </c>
      <c r="B7" s="2">
        <f t="shared" si="0"/>
        <v>7</v>
      </c>
      <c r="C7" s="2">
        <f t="shared" si="5"/>
        <v>0</v>
      </c>
      <c r="D7" s="2">
        <f t="shared" si="6"/>
        <v>7</v>
      </c>
      <c r="E7" s="9">
        <f t="shared" si="7"/>
        <v>6.4814814814814811E-2</v>
      </c>
      <c r="F7" s="9">
        <f t="shared" si="8"/>
        <v>0</v>
      </c>
      <c r="G7" s="9">
        <f t="shared" si="9"/>
        <v>8.4337349397590355E-2</v>
      </c>
      <c r="H7" s="2"/>
      <c r="I7" s="2"/>
      <c r="J7" s="2"/>
      <c r="AN7">
        <v>1</v>
      </c>
      <c r="AY7">
        <v>1</v>
      </c>
      <c r="AZ7">
        <v>1</v>
      </c>
      <c r="BC7">
        <v>1</v>
      </c>
      <c r="BE7">
        <v>1</v>
      </c>
      <c r="BF7">
        <v>1</v>
      </c>
      <c r="BG7">
        <v>1</v>
      </c>
    </row>
    <row r="8" spans="1:118">
      <c r="A8" s="1" t="s">
        <v>4</v>
      </c>
      <c r="B8" s="2">
        <f t="shared" si="0"/>
        <v>6</v>
      </c>
      <c r="C8" s="2">
        <f t="shared" si="5"/>
        <v>2</v>
      </c>
      <c r="D8" s="2">
        <f t="shared" si="6"/>
        <v>4</v>
      </c>
      <c r="E8" s="9">
        <f t="shared" si="7"/>
        <v>5.5555555555555552E-2</v>
      </c>
      <c r="F8" s="9">
        <f t="shared" si="8"/>
        <v>0.08</v>
      </c>
      <c r="G8" s="9">
        <f t="shared" si="9"/>
        <v>4.8192771084337352E-2</v>
      </c>
      <c r="H8" s="2"/>
      <c r="I8" s="2"/>
      <c r="J8" s="2"/>
      <c r="K8">
        <v>1</v>
      </c>
      <c r="M8">
        <v>1</v>
      </c>
      <c r="AI8">
        <v>1</v>
      </c>
      <c r="AR8">
        <v>1</v>
      </c>
      <c r="BB8">
        <v>1</v>
      </c>
      <c r="BH8">
        <v>1</v>
      </c>
    </row>
    <row r="9" spans="1:118">
      <c r="A9" s="2" t="s">
        <v>89</v>
      </c>
      <c r="B9" s="2">
        <f t="shared" si="0"/>
        <v>8</v>
      </c>
      <c r="C9" s="2">
        <f t="shared" si="5"/>
        <v>1</v>
      </c>
      <c r="D9" s="2">
        <f t="shared" si="6"/>
        <v>7</v>
      </c>
      <c r="E9" s="9">
        <f t="shared" si="7"/>
        <v>7.407407407407407E-2</v>
      </c>
      <c r="F9" s="9">
        <f t="shared" si="8"/>
        <v>0.04</v>
      </c>
      <c r="G9" s="9">
        <f t="shared" si="9"/>
        <v>8.4337349397590355E-2</v>
      </c>
      <c r="H9" s="2"/>
      <c r="I9" s="2"/>
      <c r="J9" s="2"/>
      <c r="AG9">
        <v>1</v>
      </c>
      <c r="AL9">
        <v>1</v>
      </c>
      <c r="AN9">
        <v>1</v>
      </c>
      <c r="AO9">
        <v>1</v>
      </c>
      <c r="AP9">
        <v>1</v>
      </c>
      <c r="BA9">
        <v>1</v>
      </c>
      <c r="BC9">
        <v>1</v>
      </c>
      <c r="BM9">
        <v>1</v>
      </c>
    </row>
    <row r="10" spans="1:118">
      <c r="A10" s="2" t="s">
        <v>7</v>
      </c>
      <c r="B10" s="2">
        <f t="shared" si="0"/>
        <v>28</v>
      </c>
      <c r="C10" s="2">
        <f t="shared" si="5"/>
        <v>5</v>
      </c>
      <c r="D10" s="2">
        <f t="shared" si="6"/>
        <v>23</v>
      </c>
      <c r="E10" s="9">
        <f t="shared" si="7"/>
        <v>0.25925925925925924</v>
      </c>
      <c r="F10" s="9">
        <f t="shared" si="8"/>
        <v>0.2</v>
      </c>
      <c r="G10" s="9">
        <f t="shared" si="9"/>
        <v>0.27710843373493976</v>
      </c>
      <c r="H10" s="2"/>
      <c r="I10" s="2"/>
      <c r="J10" s="2"/>
      <c r="K10">
        <v>1</v>
      </c>
      <c r="M10">
        <v>1</v>
      </c>
      <c r="AI10">
        <v>1</v>
      </c>
      <c r="AJ10">
        <v>1</v>
      </c>
      <c r="AK10">
        <v>1</v>
      </c>
      <c r="AM10">
        <v>1</v>
      </c>
      <c r="AO10">
        <v>1</v>
      </c>
      <c r="AY10">
        <v>1</v>
      </c>
      <c r="BI10">
        <v>1</v>
      </c>
      <c r="BJ10">
        <v>1</v>
      </c>
      <c r="BL10">
        <v>1</v>
      </c>
      <c r="BN10">
        <v>1</v>
      </c>
      <c r="BP10">
        <v>1</v>
      </c>
      <c r="BQ10">
        <v>1</v>
      </c>
      <c r="BR10">
        <v>1</v>
      </c>
      <c r="BS10">
        <v>1</v>
      </c>
      <c r="BT10">
        <v>1</v>
      </c>
      <c r="BU10">
        <v>1</v>
      </c>
      <c r="BV10">
        <v>1</v>
      </c>
      <c r="BW10">
        <v>1</v>
      </c>
      <c r="BX10">
        <v>1</v>
      </c>
      <c r="BY10">
        <v>1</v>
      </c>
      <c r="BZ10">
        <v>1</v>
      </c>
      <c r="CA10">
        <v>1</v>
      </c>
      <c r="CJ10">
        <v>1</v>
      </c>
      <c r="CM10">
        <v>1</v>
      </c>
      <c r="CQ10">
        <v>1</v>
      </c>
      <c r="CR10">
        <v>1</v>
      </c>
    </row>
    <row r="11" spans="1:118">
      <c r="A11" s="2" t="s">
        <v>9</v>
      </c>
      <c r="B11" s="2">
        <f t="shared" si="0"/>
        <v>3</v>
      </c>
      <c r="C11" s="2">
        <f t="shared" si="5"/>
        <v>1</v>
      </c>
      <c r="D11" s="2">
        <f t="shared" si="6"/>
        <v>2</v>
      </c>
      <c r="E11" s="9">
        <f t="shared" si="7"/>
        <v>2.7777777777777776E-2</v>
      </c>
      <c r="F11" s="9">
        <f t="shared" si="8"/>
        <v>0.04</v>
      </c>
      <c r="G11" s="9">
        <f t="shared" si="9"/>
        <v>2.4096385542168676E-2</v>
      </c>
      <c r="H11" s="2"/>
      <c r="I11" s="2"/>
      <c r="J11" s="2"/>
      <c r="K11">
        <v>1</v>
      </c>
      <c r="L11">
        <v>1</v>
      </c>
      <c r="AO11">
        <v>1</v>
      </c>
    </row>
    <row r="12" spans="1:118">
      <c r="A12" s="2" t="s">
        <v>10</v>
      </c>
      <c r="B12" s="2">
        <f t="shared" si="0"/>
        <v>46</v>
      </c>
      <c r="C12" s="2">
        <f t="shared" si="5"/>
        <v>13</v>
      </c>
      <c r="D12" s="2">
        <f t="shared" si="6"/>
        <v>33</v>
      </c>
      <c r="E12" s="9">
        <f t="shared" si="7"/>
        <v>0.42592592592592593</v>
      </c>
      <c r="F12" s="9">
        <f t="shared" si="8"/>
        <v>0.52</v>
      </c>
      <c r="G12" s="9">
        <f t="shared" si="9"/>
        <v>0.39759036144578314</v>
      </c>
      <c r="H12" s="2"/>
      <c r="I12" s="2"/>
      <c r="J12" s="2"/>
      <c r="N12">
        <v>1</v>
      </c>
      <c r="O12" s="12">
        <v>1</v>
      </c>
      <c r="P12">
        <v>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 s="12">
        <v>1</v>
      </c>
      <c r="X12" s="12">
        <v>1</v>
      </c>
      <c r="Y12" s="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  <c r="AO12">
        <v>1</v>
      </c>
      <c r="CB12">
        <v>1</v>
      </c>
      <c r="CC12">
        <v>1</v>
      </c>
      <c r="CD12">
        <v>1</v>
      </c>
      <c r="CE12">
        <v>1</v>
      </c>
      <c r="CF12">
        <v>1</v>
      </c>
      <c r="CH12">
        <v>1</v>
      </c>
      <c r="CI12">
        <v>1</v>
      </c>
      <c r="CK12">
        <v>1</v>
      </c>
      <c r="CL12">
        <v>1</v>
      </c>
      <c r="CN12">
        <v>1</v>
      </c>
      <c r="CO12">
        <v>1</v>
      </c>
      <c r="CP12">
        <v>1</v>
      </c>
      <c r="CS12">
        <v>1</v>
      </c>
      <c r="CT12">
        <v>1</v>
      </c>
      <c r="CU12">
        <v>1</v>
      </c>
      <c r="DC12">
        <v>1</v>
      </c>
      <c r="DD12">
        <v>1</v>
      </c>
      <c r="DE12">
        <v>1</v>
      </c>
      <c r="DF12">
        <v>1</v>
      </c>
      <c r="DG12">
        <v>1</v>
      </c>
      <c r="DH12">
        <v>1</v>
      </c>
      <c r="DI12">
        <v>1</v>
      </c>
      <c r="DJ12">
        <v>1</v>
      </c>
      <c r="DK12">
        <v>1</v>
      </c>
      <c r="DL12">
        <v>1</v>
      </c>
      <c r="DM12">
        <v>1</v>
      </c>
    </row>
    <row r="13" spans="1:118">
      <c r="A13" s="2" t="s">
        <v>11</v>
      </c>
      <c r="B13" s="2">
        <f t="shared" si="0"/>
        <v>8</v>
      </c>
      <c r="C13" s="2">
        <f t="shared" si="5"/>
        <v>1</v>
      </c>
      <c r="D13" s="2">
        <f t="shared" si="6"/>
        <v>7</v>
      </c>
      <c r="E13" s="9">
        <f t="shared" si="7"/>
        <v>7.407407407407407E-2</v>
      </c>
      <c r="F13" s="9">
        <f t="shared" si="8"/>
        <v>0.04</v>
      </c>
      <c r="G13" s="9">
        <f t="shared" si="9"/>
        <v>8.4337349397590355E-2</v>
      </c>
      <c r="H13" s="2"/>
      <c r="I13" s="2"/>
      <c r="J13" s="2"/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N13">
        <v>1</v>
      </c>
    </row>
    <row r="14" spans="1:118">
      <c r="A14" s="2" t="s">
        <v>12</v>
      </c>
      <c r="B14" s="2">
        <f t="shared" ref="B14:B55" si="10">COUNT(K14:DN14)</f>
        <v>3</v>
      </c>
      <c r="C14" s="2">
        <f t="shared" si="5"/>
        <v>1</v>
      </c>
      <c r="D14" s="2">
        <f t="shared" si="6"/>
        <v>2</v>
      </c>
      <c r="E14" s="9">
        <f t="shared" si="7"/>
        <v>2.7777777777777776E-2</v>
      </c>
      <c r="F14" s="9">
        <f t="shared" si="8"/>
        <v>0.04</v>
      </c>
      <c r="G14" s="9">
        <f t="shared" si="9"/>
        <v>2.4096385542168676E-2</v>
      </c>
      <c r="H14" s="2"/>
      <c r="I14" s="2"/>
      <c r="J14" s="2"/>
      <c r="CG14">
        <v>1</v>
      </c>
      <c r="DF14">
        <v>1</v>
      </c>
      <c r="DG14">
        <v>1</v>
      </c>
    </row>
    <row r="15" spans="1:118">
      <c r="A15" s="2" t="s">
        <v>90</v>
      </c>
      <c r="B15" s="2">
        <f t="shared" si="10"/>
        <v>1</v>
      </c>
      <c r="C15" s="2">
        <f t="shared" si="5"/>
        <v>1</v>
      </c>
      <c r="D15" s="2">
        <f t="shared" si="6"/>
        <v>0</v>
      </c>
      <c r="E15" s="9">
        <f t="shared" si="7"/>
        <v>9.2592592592592587E-3</v>
      </c>
      <c r="F15" s="9">
        <f t="shared" si="8"/>
        <v>0.04</v>
      </c>
      <c r="G15" s="9">
        <f t="shared" si="9"/>
        <v>0</v>
      </c>
      <c r="H15" s="2"/>
      <c r="I15" s="2"/>
      <c r="J15" s="2"/>
      <c r="AW15">
        <v>1</v>
      </c>
    </row>
    <row r="16" spans="1:118">
      <c r="A16" s="1" t="s">
        <v>8</v>
      </c>
      <c r="B16" s="2">
        <f t="shared" si="10"/>
        <v>7</v>
      </c>
      <c r="C16" s="2">
        <f t="shared" si="5"/>
        <v>2</v>
      </c>
      <c r="D16" s="2">
        <f t="shared" si="6"/>
        <v>5</v>
      </c>
      <c r="E16" s="9">
        <f t="shared" si="7"/>
        <v>6.4814814814814811E-2</v>
      </c>
      <c r="F16" s="9">
        <f t="shared" si="8"/>
        <v>0.08</v>
      </c>
      <c r="G16" s="9">
        <f t="shared" si="9"/>
        <v>6.0240963855421686E-2</v>
      </c>
      <c r="H16" s="2"/>
      <c r="I16" s="2"/>
      <c r="J16" s="2"/>
      <c r="AH16">
        <v>1</v>
      </c>
      <c r="AQ16">
        <v>1</v>
      </c>
      <c r="AT16">
        <v>1</v>
      </c>
      <c r="AU16">
        <v>1</v>
      </c>
      <c r="AV16">
        <v>1</v>
      </c>
      <c r="AX16">
        <v>1</v>
      </c>
      <c r="BD16">
        <v>1</v>
      </c>
    </row>
    <row r="17" spans="1:118">
      <c r="A17" s="14" t="s">
        <v>13</v>
      </c>
      <c r="B17" s="3"/>
      <c r="C17" s="3"/>
      <c r="D17" s="3"/>
      <c r="E17" s="3"/>
      <c r="F17" s="3"/>
      <c r="G17" s="3"/>
      <c r="H17" s="3"/>
      <c r="I17" s="3"/>
      <c r="J17" s="3"/>
    </row>
    <row r="18" spans="1:118">
      <c r="A18" s="2" t="s">
        <v>14</v>
      </c>
      <c r="B18" s="2">
        <f t="shared" si="10"/>
        <v>70</v>
      </c>
      <c r="C18" s="2">
        <f t="shared" ref="C18:C22" si="11">COUNTIFS($K$93:$DN$93,1,$K18:$DN18,1)</f>
        <v>16</v>
      </c>
      <c r="D18" s="2">
        <f t="shared" ref="D18:D22" si="12">COUNTIFS($K$94:$DN$94,1,$K18:$DN18,1)</f>
        <v>54</v>
      </c>
      <c r="E18" s="9">
        <f t="shared" ref="E18:E55" si="13">B18/108</f>
        <v>0.64814814814814814</v>
      </c>
      <c r="F18" s="9">
        <f t="shared" ref="F18:F22" si="14">C18/25</f>
        <v>0.64</v>
      </c>
      <c r="G18" s="9">
        <f t="shared" ref="G18:G22" si="15">D18/83</f>
        <v>0.6506024096385542</v>
      </c>
      <c r="H18" s="2"/>
      <c r="I18" s="2"/>
      <c r="J18" s="2"/>
      <c r="K18">
        <v>1</v>
      </c>
      <c r="L18">
        <v>1</v>
      </c>
      <c r="M18">
        <v>1</v>
      </c>
      <c r="O18" s="12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X18" s="12">
        <v>1</v>
      </c>
      <c r="AD18">
        <v>1</v>
      </c>
      <c r="AE18">
        <v>1</v>
      </c>
      <c r="AG18">
        <v>1</v>
      </c>
      <c r="AH18">
        <v>1</v>
      </c>
      <c r="AL18">
        <v>1</v>
      </c>
      <c r="AM18">
        <v>1</v>
      </c>
      <c r="AN18">
        <v>1</v>
      </c>
      <c r="AO18">
        <v>1</v>
      </c>
      <c r="AQ18">
        <v>1</v>
      </c>
      <c r="AU18">
        <v>1</v>
      </c>
      <c r="AV18">
        <v>1</v>
      </c>
      <c r="AW18">
        <v>1</v>
      </c>
      <c r="AX18">
        <v>1</v>
      </c>
      <c r="AY18">
        <v>1</v>
      </c>
      <c r="BA18">
        <v>1</v>
      </c>
      <c r="BB18">
        <v>1</v>
      </c>
      <c r="BC18">
        <v>1</v>
      </c>
      <c r="BG18">
        <v>1</v>
      </c>
      <c r="BJ18">
        <v>1</v>
      </c>
      <c r="BK18">
        <v>1</v>
      </c>
      <c r="BL18">
        <v>1</v>
      </c>
      <c r="BM18">
        <v>1</v>
      </c>
      <c r="BQ18">
        <v>1</v>
      </c>
      <c r="BR18">
        <v>1</v>
      </c>
      <c r="BS18">
        <v>1</v>
      </c>
      <c r="BU18">
        <v>1</v>
      </c>
      <c r="BV18">
        <v>1</v>
      </c>
      <c r="BX18">
        <v>1</v>
      </c>
      <c r="BZ18">
        <v>1</v>
      </c>
      <c r="CA18">
        <v>1</v>
      </c>
      <c r="CB18">
        <v>1</v>
      </c>
      <c r="CC18">
        <v>1</v>
      </c>
      <c r="CD18">
        <v>1</v>
      </c>
      <c r="CE18">
        <v>1</v>
      </c>
      <c r="CF18">
        <v>1</v>
      </c>
      <c r="CG18">
        <v>1</v>
      </c>
      <c r="CH18">
        <v>1</v>
      </c>
      <c r="CK18">
        <v>1</v>
      </c>
      <c r="CL18">
        <v>1</v>
      </c>
      <c r="CM18">
        <v>1</v>
      </c>
      <c r="CN18">
        <v>1</v>
      </c>
      <c r="CP18">
        <v>1</v>
      </c>
      <c r="CQ18">
        <v>1</v>
      </c>
      <c r="CR18">
        <v>1</v>
      </c>
      <c r="CS18">
        <v>1</v>
      </c>
      <c r="CT18">
        <v>1</v>
      </c>
      <c r="CY18">
        <v>1</v>
      </c>
      <c r="CZ18">
        <v>1</v>
      </c>
      <c r="DA18">
        <v>1</v>
      </c>
      <c r="DB18">
        <v>1</v>
      </c>
      <c r="DC18">
        <v>1</v>
      </c>
      <c r="DD18">
        <v>1</v>
      </c>
      <c r="DE18">
        <v>1</v>
      </c>
      <c r="DH18">
        <v>1</v>
      </c>
      <c r="DI18">
        <v>1</v>
      </c>
      <c r="DJ18">
        <v>1</v>
      </c>
      <c r="DL18">
        <v>1</v>
      </c>
      <c r="DM18">
        <v>1</v>
      </c>
    </row>
    <row r="19" spans="1:118">
      <c r="A19" s="2" t="s">
        <v>15</v>
      </c>
      <c r="B19" s="2">
        <f t="shared" si="10"/>
        <v>46</v>
      </c>
      <c r="C19" s="2">
        <f t="shared" si="11"/>
        <v>12</v>
      </c>
      <c r="D19" s="2">
        <f t="shared" si="12"/>
        <v>34</v>
      </c>
      <c r="E19" s="9">
        <f t="shared" si="13"/>
        <v>0.42592592592592593</v>
      </c>
      <c r="F19" s="9">
        <f t="shared" si="14"/>
        <v>0.48</v>
      </c>
      <c r="G19" s="9">
        <f t="shared" si="15"/>
        <v>0.40963855421686746</v>
      </c>
      <c r="H19" s="2"/>
      <c r="I19" s="2"/>
      <c r="J19" s="2"/>
      <c r="L19">
        <v>1</v>
      </c>
      <c r="N19">
        <v>1</v>
      </c>
      <c r="O19" s="12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X19" s="12">
        <v>1</v>
      </c>
      <c r="AB19">
        <v>1</v>
      </c>
      <c r="AD19">
        <v>1</v>
      </c>
      <c r="AE19">
        <v>1</v>
      </c>
      <c r="AF19">
        <v>1</v>
      </c>
      <c r="AJ19">
        <v>1</v>
      </c>
      <c r="BC19">
        <v>1</v>
      </c>
      <c r="BG19">
        <v>1</v>
      </c>
      <c r="BH19">
        <v>1</v>
      </c>
      <c r="BJ19">
        <v>1</v>
      </c>
      <c r="BL19">
        <v>1</v>
      </c>
      <c r="BP19">
        <v>1</v>
      </c>
      <c r="BQ19">
        <v>1</v>
      </c>
      <c r="BR19">
        <v>1</v>
      </c>
      <c r="BS19">
        <v>1</v>
      </c>
      <c r="BZ19">
        <v>1</v>
      </c>
      <c r="CB19">
        <v>1</v>
      </c>
      <c r="CC19">
        <v>1</v>
      </c>
      <c r="CD19">
        <v>1</v>
      </c>
      <c r="CF19">
        <v>1</v>
      </c>
      <c r="CG19">
        <v>1</v>
      </c>
      <c r="CH19">
        <v>1</v>
      </c>
      <c r="CK19">
        <v>1</v>
      </c>
      <c r="CL19">
        <v>1</v>
      </c>
      <c r="CM19">
        <v>1</v>
      </c>
      <c r="CN19">
        <v>1</v>
      </c>
      <c r="CO19">
        <v>1</v>
      </c>
      <c r="CP19">
        <v>1</v>
      </c>
      <c r="CQ19">
        <v>1</v>
      </c>
      <c r="CS19">
        <v>1</v>
      </c>
      <c r="CT19">
        <v>1</v>
      </c>
      <c r="CU19">
        <v>1</v>
      </c>
      <c r="CY19">
        <v>1</v>
      </c>
      <c r="CZ19">
        <v>1</v>
      </c>
      <c r="DA19">
        <v>1</v>
      </c>
      <c r="DK19">
        <v>1</v>
      </c>
    </row>
    <row r="20" spans="1:118">
      <c r="A20" s="2" t="s">
        <v>16</v>
      </c>
      <c r="B20" s="2">
        <f t="shared" si="10"/>
        <v>35</v>
      </c>
      <c r="C20" s="2">
        <f t="shared" si="11"/>
        <v>5</v>
      </c>
      <c r="D20" s="2">
        <f t="shared" si="12"/>
        <v>30</v>
      </c>
      <c r="E20" s="9">
        <f t="shared" si="13"/>
        <v>0.32407407407407407</v>
      </c>
      <c r="F20" s="9">
        <f t="shared" si="14"/>
        <v>0.2</v>
      </c>
      <c r="G20" s="9">
        <f t="shared" si="15"/>
        <v>0.36144578313253012</v>
      </c>
      <c r="H20" s="2"/>
      <c r="I20" s="2"/>
      <c r="J20" s="2"/>
      <c r="O20" s="12">
        <v>1</v>
      </c>
      <c r="Q20">
        <v>1</v>
      </c>
      <c r="R20">
        <v>1</v>
      </c>
      <c r="S20">
        <v>1</v>
      </c>
      <c r="T20">
        <v>1</v>
      </c>
      <c r="U20">
        <v>1</v>
      </c>
      <c r="X20" s="12">
        <v>1</v>
      </c>
      <c r="AD20">
        <v>1</v>
      </c>
      <c r="AM20">
        <v>1</v>
      </c>
      <c r="AN20">
        <v>1</v>
      </c>
      <c r="BC20">
        <v>1</v>
      </c>
      <c r="BE20">
        <v>1</v>
      </c>
      <c r="BF20">
        <v>1</v>
      </c>
      <c r="BG20">
        <v>1</v>
      </c>
      <c r="BJ20">
        <v>1</v>
      </c>
      <c r="BP20">
        <v>1</v>
      </c>
      <c r="BQ20">
        <v>1</v>
      </c>
      <c r="BR20">
        <v>1</v>
      </c>
      <c r="BY20">
        <v>1</v>
      </c>
      <c r="BZ20">
        <v>1</v>
      </c>
      <c r="CC20">
        <v>1</v>
      </c>
      <c r="CD20">
        <v>1</v>
      </c>
      <c r="CE20">
        <v>1</v>
      </c>
      <c r="CF20">
        <v>1</v>
      </c>
      <c r="CH20">
        <v>1</v>
      </c>
      <c r="CK20">
        <v>1</v>
      </c>
      <c r="CL20">
        <v>1</v>
      </c>
      <c r="CM20">
        <v>1</v>
      </c>
      <c r="CN20">
        <v>1</v>
      </c>
      <c r="CQ20">
        <v>1</v>
      </c>
      <c r="CT20">
        <v>1</v>
      </c>
      <c r="CV20">
        <v>1</v>
      </c>
      <c r="CW20">
        <v>1</v>
      </c>
      <c r="CY20">
        <v>1</v>
      </c>
      <c r="CZ20">
        <v>1</v>
      </c>
    </row>
    <row r="21" spans="1:118">
      <c r="A21" s="2" t="s">
        <v>17</v>
      </c>
      <c r="B21" s="2">
        <f t="shared" si="10"/>
        <v>73</v>
      </c>
      <c r="C21" s="2">
        <f t="shared" si="11"/>
        <v>18</v>
      </c>
      <c r="D21" s="2">
        <f t="shared" si="12"/>
        <v>55</v>
      </c>
      <c r="E21" s="9">
        <f t="shared" si="13"/>
        <v>0.67592592592592593</v>
      </c>
      <c r="F21" s="9">
        <f t="shared" si="14"/>
        <v>0.72</v>
      </c>
      <c r="G21" s="9">
        <f t="shared" si="15"/>
        <v>0.66265060240963858</v>
      </c>
      <c r="H21" s="2"/>
      <c r="I21" s="2"/>
      <c r="J21" s="2"/>
      <c r="K21">
        <v>1</v>
      </c>
      <c r="L21">
        <v>1</v>
      </c>
      <c r="M21">
        <v>1</v>
      </c>
      <c r="N21">
        <v>1</v>
      </c>
      <c r="O21" s="12">
        <v>1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 s="12">
        <v>1</v>
      </c>
      <c r="X21" s="12">
        <v>1</v>
      </c>
      <c r="Y21" s="12">
        <v>1</v>
      </c>
      <c r="Z21">
        <v>1</v>
      </c>
      <c r="AA21">
        <v>1</v>
      </c>
      <c r="AB21">
        <v>1</v>
      </c>
      <c r="AC21">
        <v>1</v>
      </c>
      <c r="AD21">
        <v>1</v>
      </c>
      <c r="AG21">
        <v>1</v>
      </c>
      <c r="AI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R21">
        <v>1</v>
      </c>
      <c r="AZ21">
        <v>1</v>
      </c>
      <c r="BA21">
        <v>1</v>
      </c>
      <c r="BC21">
        <v>1</v>
      </c>
      <c r="BG21">
        <v>1</v>
      </c>
      <c r="BI21">
        <v>1</v>
      </c>
      <c r="BJ21">
        <v>1</v>
      </c>
      <c r="BL21">
        <v>1</v>
      </c>
      <c r="BM21">
        <v>1</v>
      </c>
      <c r="BN21">
        <v>1</v>
      </c>
      <c r="BP21">
        <v>1</v>
      </c>
      <c r="BQ21">
        <v>1</v>
      </c>
      <c r="BR21">
        <v>1</v>
      </c>
      <c r="BU21">
        <v>1</v>
      </c>
      <c r="BV21">
        <v>1</v>
      </c>
      <c r="BW21">
        <v>1</v>
      </c>
      <c r="BZ21">
        <v>1</v>
      </c>
      <c r="CA21">
        <v>1</v>
      </c>
      <c r="CB21">
        <v>1</v>
      </c>
      <c r="CC21">
        <v>1</v>
      </c>
      <c r="CD21">
        <v>1</v>
      </c>
      <c r="CF21">
        <v>1</v>
      </c>
      <c r="CG21">
        <v>1</v>
      </c>
      <c r="CH21">
        <v>1</v>
      </c>
      <c r="CK21">
        <v>1</v>
      </c>
      <c r="CL21">
        <v>1</v>
      </c>
      <c r="CM21">
        <v>1</v>
      </c>
      <c r="CN21">
        <v>1</v>
      </c>
      <c r="CQ21">
        <v>1</v>
      </c>
      <c r="CR21">
        <v>1</v>
      </c>
      <c r="CS21">
        <v>1</v>
      </c>
      <c r="CT21">
        <v>1</v>
      </c>
      <c r="CU21">
        <v>1</v>
      </c>
      <c r="CW21">
        <v>1</v>
      </c>
      <c r="CX21">
        <v>1</v>
      </c>
      <c r="CY21">
        <v>1</v>
      </c>
      <c r="DA21">
        <v>1</v>
      </c>
      <c r="DE21">
        <v>1</v>
      </c>
      <c r="DF21">
        <v>1</v>
      </c>
      <c r="DH21">
        <v>1</v>
      </c>
      <c r="DI21">
        <v>1</v>
      </c>
      <c r="DJ21">
        <v>1</v>
      </c>
      <c r="DK21">
        <v>1</v>
      </c>
      <c r="DL21">
        <v>1</v>
      </c>
      <c r="DM21">
        <v>1</v>
      </c>
      <c r="DN21">
        <v>1</v>
      </c>
    </row>
    <row r="22" spans="1:118">
      <c r="A22" s="2" t="s">
        <v>18</v>
      </c>
      <c r="B22" s="2">
        <f t="shared" si="10"/>
        <v>13</v>
      </c>
      <c r="C22" s="2">
        <f t="shared" si="11"/>
        <v>4</v>
      </c>
      <c r="D22" s="2">
        <f t="shared" si="12"/>
        <v>9</v>
      </c>
      <c r="E22" s="9">
        <f t="shared" si="13"/>
        <v>0.12037037037037036</v>
      </c>
      <c r="F22" s="9">
        <f t="shared" si="14"/>
        <v>0.16</v>
      </c>
      <c r="G22" s="9">
        <f t="shared" si="15"/>
        <v>0.10843373493975904</v>
      </c>
      <c r="H22" s="2"/>
      <c r="I22" s="2"/>
      <c r="J22" s="2"/>
      <c r="N22">
        <v>1</v>
      </c>
      <c r="AX22">
        <v>1</v>
      </c>
      <c r="BT22">
        <v>1</v>
      </c>
      <c r="CA22">
        <v>1</v>
      </c>
      <c r="CC22">
        <v>1</v>
      </c>
      <c r="CE22">
        <v>1</v>
      </c>
      <c r="CF22">
        <v>1</v>
      </c>
      <c r="CG22">
        <v>1</v>
      </c>
      <c r="CH22">
        <v>1</v>
      </c>
      <c r="CI22">
        <v>1</v>
      </c>
      <c r="CJ22">
        <v>1</v>
      </c>
      <c r="CO22">
        <v>1</v>
      </c>
      <c r="CR22">
        <v>1</v>
      </c>
    </row>
    <row r="23" spans="1:118">
      <c r="A23" s="14" t="s">
        <v>19</v>
      </c>
      <c r="B23" s="4"/>
      <c r="C23" s="4"/>
      <c r="D23" s="4"/>
      <c r="E23" s="4"/>
      <c r="F23" s="4"/>
      <c r="G23" s="4"/>
      <c r="H23" s="4"/>
      <c r="I23" s="4"/>
      <c r="J23" s="4"/>
    </row>
    <row r="24" spans="1:118">
      <c r="A24" s="2" t="s">
        <v>20</v>
      </c>
      <c r="B24" s="2">
        <f t="shared" si="10"/>
        <v>41</v>
      </c>
      <c r="C24" s="2">
        <f t="shared" ref="C24:C35" si="16">COUNTIFS($K$93:$DN$93,1,$K24:$DN24,1)</f>
        <v>10</v>
      </c>
      <c r="D24" s="2">
        <f t="shared" ref="D24:D35" si="17">COUNTIFS($K$94:$DN$94,1,$K24:$DN24,1)</f>
        <v>31</v>
      </c>
      <c r="E24" s="9">
        <f t="shared" si="13"/>
        <v>0.37962962962962965</v>
      </c>
      <c r="F24" s="9">
        <f t="shared" ref="F24:F35" si="18">C24/25</f>
        <v>0.4</v>
      </c>
      <c r="G24" s="9">
        <f t="shared" ref="G24:G35" si="19">D24/83</f>
        <v>0.37349397590361444</v>
      </c>
      <c r="H24" s="2"/>
      <c r="I24" s="2"/>
      <c r="J24" s="2"/>
      <c r="K24">
        <v>1</v>
      </c>
      <c r="L24">
        <v>1</v>
      </c>
      <c r="M24">
        <v>1</v>
      </c>
      <c r="O24" s="12">
        <v>1</v>
      </c>
      <c r="P24">
        <v>1</v>
      </c>
      <c r="R24">
        <v>1</v>
      </c>
      <c r="U24">
        <v>1</v>
      </c>
      <c r="V24">
        <v>1</v>
      </c>
      <c r="X24" s="12">
        <v>1</v>
      </c>
      <c r="Z24">
        <v>1</v>
      </c>
      <c r="AN24">
        <v>1</v>
      </c>
      <c r="AQ24">
        <v>1</v>
      </c>
      <c r="AX24">
        <v>1</v>
      </c>
      <c r="BA24">
        <v>1</v>
      </c>
      <c r="BF24">
        <v>1</v>
      </c>
      <c r="BJ24">
        <v>1</v>
      </c>
      <c r="BL24">
        <v>1</v>
      </c>
      <c r="BV24">
        <v>1</v>
      </c>
      <c r="BX24">
        <v>1</v>
      </c>
      <c r="BY24">
        <v>1</v>
      </c>
      <c r="CC24">
        <v>1</v>
      </c>
      <c r="CD24">
        <v>1</v>
      </c>
      <c r="CE24">
        <v>1</v>
      </c>
      <c r="CF24">
        <v>1</v>
      </c>
      <c r="CI24">
        <v>1</v>
      </c>
      <c r="CJ24">
        <v>1</v>
      </c>
      <c r="CK24">
        <v>1</v>
      </c>
      <c r="CM24">
        <v>1</v>
      </c>
      <c r="CP24">
        <v>1</v>
      </c>
      <c r="CQ24">
        <v>1</v>
      </c>
      <c r="CS24">
        <v>1</v>
      </c>
      <c r="CT24">
        <v>1</v>
      </c>
      <c r="CU24">
        <v>1</v>
      </c>
      <c r="CZ24">
        <v>1</v>
      </c>
      <c r="DA24">
        <v>1</v>
      </c>
      <c r="DG24">
        <v>1</v>
      </c>
      <c r="DH24">
        <v>1</v>
      </c>
      <c r="DJ24">
        <v>1</v>
      </c>
      <c r="DK24">
        <v>1</v>
      </c>
      <c r="DL24">
        <v>1</v>
      </c>
      <c r="DM24">
        <v>1</v>
      </c>
    </row>
    <row r="25" spans="1:118">
      <c r="A25" s="2" t="s">
        <v>21</v>
      </c>
      <c r="B25" s="2">
        <f t="shared" si="10"/>
        <v>25</v>
      </c>
      <c r="C25" s="2">
        <f t="shared" si="16"/>
        <v>8</v>
      </c>
      <c r="D25" s="2">
        <f t="shared" si="17"/>
        <v>17</v>
      </c>
      <c r="E25" s="9">
        <f t="shared" si="13"/>
        <v>0.23148148148148148</v>
      </c>
      <c r="F25" s="9">
        <f t="shared" si="18"/>
        <v>0.32</v>
      </c>
      <c r="G25" s="9">
        <f t="shared" si="19"/>
        <v>0.20481927710843373</v>
      </c>
      <c r="H25" s="2"/>
      <c r="I25" s="2"/>
      <c r="J25" s="2"/>
      <c r="AE25">
        <v>1</v>
      </c>
      <c r="AG25">
        <v>1</v>
      </c>
      <c r="AJ25">
        <v>1</v>
      </c>
      <c r="AL25">
        <v>1</v>
      </c>
      <c r="AO25">
        <v>1</v>
      </c>
      <c r="AQ25">
        <v>1</v>
      </c>
      <c r="AR25">
        <v>1</v>
      </c>
      <c r="AT25">
        <v>1</v>
      </c>
      <c r="AU25">
        <v>1</v>
      </c>
      <c r="AY25">
        <v>1</v>
      </c>
      <c r="BB25">
        <v>1</v>
      </c>
      <c r="BD25">
        <v>1</v>
      </c>
      <c r="BO25">
        <v>1</v>
      </c>
      <c r="BP25">
        <v>1</v>
      </c>
      <c r="BQ25">
        <v>1</v>
      </c>
      <c r="BR25">
        <v>1</v>
      </c>
      <c r="BW25">
        <v>1</v>
      </c>
      <c r="BX25">
        <v>1</v>
      </c>
      <c r="BY25">
        <v>1</v>
      </c>
      <c r="CG25">
        <v>1</v>
      </c>
      <c r="CN25">
        <v>1</v>
      </c>
      <c r="CR25">
        <v>1</v>
      </c>
      <c r="DD25">
        <v>1</v>
      </c>
      <c r="DF25">
        <v>1</v>
      </c>
      <c r="DN25">
        <v>1</v>
      </c>
    </row>
    <row r="26" spans="1:118">
      <c r="A26" s="2" t="s">
        <v>22</v>
      </c>
      <c r="B26" s="2">
        <f t="shared" si="10"/>
        <v>4</v>
      </c>
      <c r="C26" s="2">
        <f t="shared" si="16"/>
        <v>1</v>
      </c>
      <c r="D26" s="2">
        <f t="shared" si="17"/>
        <v>3</v>
      </c>
      <c r="E26" s="9">
        <f t="shared" si="13"/>
        <v>3.7037037037037035E-2</v>
      </c>
      <c r="F26" s="9">
        <f t="shared" si="18"/>
        <v>0.04</v>
      </c>
      <c r="G26" s="9">
        <f t="shared" si="19"/>
        <v>3.614457831325301E-2</v>
      </c>
      <c r="H26" s="2"/>
      <c r="I26" s="2"/>
      <c r="J26" s="2"/>
      <c r="AO26">
        <v>1</v>
      </c>
      <c r="BN26">
        <v>1</v>
      </c>
      <c r="DG26">
        <v>1</v>
      </c>
      <c r="DI26">
        <v>1</v>
      </c>
    </row>
    <row r="27" spans="1:118">
      <c r="A27" s="2" t="s">
        <v>23</v>
      </c>
      <c r="B27" s="2">
        <f t="shared" si="10"/>
        <v>27</v>
      </c>
      <c r="C27" s="2">
        <f t="shared" si="16"/>
        <v>7</v>
      </c>
      <c r="D27" s="2">
        <f t="shared" si="17"/>
        <v>20</v>
      </c>
      <c r="E27" s="9">
        <f t="shared" si="13"/>
        <v>0.25</v>
      </c>
      <c r="F27" s="9">
        <f t="shared" si="18"/>
        <v>0.28000000000000003</v>
      </c>
      <c r="G27" s="9">
        <f t="shared" si="19"/>
        <v>0.24096385542168675</v>
      </c>
      <c r="H27" s="2"/>
      <c r="I27" s="2"/>
      <c r="J27" s="2"/>
      <c r="Q27">
        <v>1</v>
      </c>
      <c r="S27">
        <v>1</v>
      </c>
      <c r="T27">
        <v>1</v>
      </c>
      <c r="U27">
        <v>1</v>
      </c>
      <c r="W27" s="12">
        <v>1</v>
      </c>
      <c r="AG27">
        <v>1</v>
      </c>
      <c r="AI27">
        <v>1</v>
      </c>
      <c r="AL27">
        <v>1</v>
      </c>
      <c r="AM27">
        <v>1</v>
      </c>
      <c r="AW27">
        <v>1</v>
      </c>
      <c r="BB27">
        <v>1</v>
      </c>
      <c r="BM27">
        <v>1</v>
      </c>
      <c r="BS27">
        <v>1</v>
      </c>
      <c r="BU27">
        <v>1</v>
      </c>
      <c r="CA27">
        <v>1</v>
      </c>
      <c r="CL27">
        <v>1</v>
      </c>
      <c r="CS27">
        <v>1</v>
      </c>
      <c r="CV27">
        <v>1</v>
      </c>
      <c r="CW27">
        <v>1</v>
      </c>
      <c r="CZ27">
        <v>1</v>
      </c>
      <c r="DC27">
        <v>1</v>
      </c>
      <c r="DE27">
        <v>1</v>
      </c>
      <c r="DG27">
        <v>1</v>
      </c>
      <c r="DH27">
        <v>1</v>
      </c>
      <c r="DJ27">
        <v>1</v>
      </c>
      <c r="DK27">
        <v>1</v>
      </c>
      <c r="DM27">
        <v>1</v>
      </c>
    </row>
    <row r="28" spans="1:118">
      <c r="A28" s="2" t="s">
        <v>24</v>
      </c>
      <c r="B28" s="2">
        <f t="shared" si="10"/>
        <v>17</v>
      </c>
      <c r="C28" s="2">
        <f t="shared" si="16"/>
        <v>2</v>
      </c>
      <c r="D28" s="2">
        <f t="shared" si="17"/>
        <v>15</v>
      </c>
      <c r="E28" s="9">
        <f t="shared" si="13"/>
        <v>0.15740740740740741</v>
      </c>
      <c r="F28" s="9">
        <f t="shared" si="18"/>
        <v>0.08</v>
      </c>
      <c r="G28" s="9">
        <f t="shared" si="19"/>
        <v>0.18072289156626506</v>
      </c>
      <c r="H28" s="2"/>
      <c r="I28" s="2"/>
      <c r="J28" s="2"/>
      <c r="N28">
        <v>1</v>
      </c>
      <c r="AB28">
        <v>1</v>
      </c>
      <c r="AC28">
        <v>1</v>
      </c>
      <c r="AD28">
        <v>1</v>
      </c>
      <c r="AF28">
        <v>1</v>
      </c>
      <c r="AP28">
        <v>1</v>
      </c>
      <c r="BA28">
        <v>1</v>
      </c>
      <c r="BG28">
        <v>1</v>
      </c>
      <c r="BH28">
        <v>1</v>
      </c>
      <c r="CA28">
        <v>1</v>
      </c>
      <c r="CB28">
        <v>1</v>
      </c>
      <c r="CV28">
        <v>1</v>
      </c>
      <c r="CW28">
        <v>1</v>
      </c>
      <c r="CX28">
        <v>1</v>
      </c>
      <c r="CY28">
        <v>1</v>
      </c>
      <c r="DC28">
        <v>1</v>
      </c>
      <c r="DM28">
        <v>1</v>
      </c>
    </row>
    <row r="29" spans="1:118">
      <c r="A29" s="2" t="s">
        <v>25</v>
      </c>
      <c r="B29" s="2">
        <f t="shared" si="10"/>
        <v>1</v>
      </c>
      <c r="C29" s="2">
        <f t="shared" si="16"/>
        <v>0</v>
      </c>
      <c r="D29" s="2">
        <f t="shared" si="17"/>
        <v>1</v>
      </c>
      <c r="E29" s="9">
        <f t="shared" si="13"/>
        <v>9.2592592592592587E-3</v>
      </c>
      <c r="F29" s="9">
        <f t="shared" si="18"/>
        <v>0</v>
      </c>
      <c r="G29" s="9">
        <f t="shared" si="19"/>
        <v>1.2048192771084338E-2</v>
      </c>
      <c r="H29" s="2"/>
      <c r="I29" s="2"/>
      <c r="J29" s="2"/>
      <c r="CA29">
        <v>1</v>
      </c>
    </row>
    <row r="30" spans="1:118">
      <c r="A30" s="2" t="s">
        <v>26</v>
      </c>
      <c r="B30" s="2">
        <f t="shared" si="10"/>
        <v>5</v>
      </c>
      <c r="C30" s="2">
        <f t="shared" si="16"/>
        <v>1</v>
      </c>
      <c r="D30" s="2">
        <f t="shared" si="17"/>
        <v>4</v>
      </c>
      <c r="E30" s="9">
        <f t="shared" si="13"/>
        <v>4.6296296296296294E-2</v>
      </c>
      <c r="F30" s="9">
        <f t="shared" si="18"/>
        <v>0.04</v>
      </c>
      <c r="G30" s="9">
        <f t="shared" si="19"/>
        <v>4.8192771084337352E-2</v>
      </c>
      <c r="H30" s="2"/>
      <c r="I30" s="2"/>
      <c r="J30" s="2"/>
      <c r="AG30">
        <v>1</v>
      </c>
      <c r="AI30">
        <v>1</v>
      </c>
      <c r="AZ30">
        <v>1</v>
      </c>
      <c r="BB30">
        <v>1</v>
      </c>
      <c r="BI30">
        <v>1</v>
      </c>
    </row>
    <row r="31" spans="1:118">
      <c r="A31" s="2" t="s">
        <v>27</v>
      </c>
      <c r="B31" s="2">
        <f t="shared" si="10"/>
        <v>8</v>
      </c>
      <c r="C31" s="2">
        <f t="shared" si="16"/>
        <v>3</v>
      </c>
      <c r="D31" s="2">
        <f t="shared" si="17"/>
        <v>5</v>
      </c>
      <c r="E31" s="9">
        <f t="shared" si="13"/>
        <v>7.407407407407407E-2</v>
      </c>
      <c r="F31" s="9">
        <f t="shared" si="18"/>
        <v>0.12</v>
      </c>
      <c r="G31" s="9">
        <f t="shared" si="19"/>
        <v>6.0240963855421686E-2</v>
      </c>
      <c r="H31" s="2"/>
      <c r="I31" s="2"/>
      <c r="J31" s="2"/>
      <c r="M31">
        <v>1</v>
      </c>
      <c r="AK31">
        <v>1</v>
      </c>
      <c r="AO31">
        <v>1</v>
      </c>
      <c r="AV31">
        <v>1</v>
      </c>
      <c r="AW31">
        <v>1</v>
      </c>
      <c r="BC31">
        <v>1</v>
      </c>
      <c r="DB31">
        <v>1</v>
      </c>
      <c r="DG31">
        <v>1</v>
      </c>
    </row>
    <row r="32" spans="1:118">
      <c r="A32" s="2" t="s">
        <v>28</v>
      </c>
      <c r="B32" s="2">
        <f t="shared" si="10"/>
        <v>1</v>
      </c>
      <c r="C32" s="2">
        <f t="shared" si="16"/>
        <v>0</v>
      </c>
      <c r="D32" s="2">
        <f t="shared" si="17"/>
        <v>1</v>
      </c>
      <c r="E32" s="9">
        <f t="shared" si="13"/>
        <v>9.2592592592592587E-3</v>
      </c>
      <c r="F32" s="9">
        <f t="shared" si="18"/>
        <v>0</v>
      </c>
      <c r="G32" s="9">
        <f t="shared" si="19"/>
        <v>1.2048192771084338E-2</v>
      </c>
      <c r="H32" s="2"/>
      <c r="I32" s="2"/>
      <c r="J32" s="2"/>
      <c r="CA32">
        <v>1</v>
      </c>
    </row>
    <row r="33" spans="1:118">
      <c r="A33" s="2" t="s">
        <v>29</v>
      </c>
      <c r="B33" s="2">
        <f t="shared" si="10"/>
        <v>6</v>
      </c>
      <c r="C33" s="2">
        <f t="shared" si="16"/>
        <v>0</v>
      </c>
      <c r="D33" s="2">
        <f t="shared" si="17"/>
        <v>6</v>
      </c>
      <c r="E33" s="9">
        <f t="shared" si="13"/>
        <v>5.5555555555555552E-2</v>
      </c>
      <c r="F33" s="9">
        <f t="shared" si="18"/>
        <v>0</v>
      </c>
      <c r="G33" s="9">
        <f t="shared" si="19"/>
        <v>7.2289156626506021E-2</v>
      </c>
      <c r="H33" s="2"/>
      <c r="I33" s="2"/>
      <c r="J33" s="2"/>
      <c r="AO33">
        <v>1</v>
      </c>
      <c r="AQ33">
        <v>1</v>
      </c>
      <c r="AT33">
        <v>1</v>
      </c>
      <c r="CA33">
        <v>1</v>
      </c>
      <c r="CH33">
        <v>1</v>
      </c>
      <c r="CO33">
        <v>1</v>
      </c>
    </row>
    <row r="34" spans="1:118">
      <c r="A34" s="2" t="s">
        <v>30</v>
      </c>
      <c r="B34" s="2">
        <f t="shared" si="10"/>
        <v>3</v>
      </c>
      <c r="C34" s="2">
        <f t="shared" si="16"/>
        <v>1</v>
      </c>
      <c r="D34" s="2">
        <f t="shared" si="17"/>
        <v>2</v>
      </c>
      <c r="E34" s="9">
        <f t="shared" si="13"/>
        <v>2.7777777777777776E-2</v>
      </c>
      <c r="F34" s="9">
        <f t="shared" si="18"/>
        <v>0.04</v>
      </c>
      <c r="G34" s="9">
        <f t="shared" si="19"/>
        <v>2.4096385542168676E-2</v>
      </c>
      <c r="H34" s="2"/>
      <c r="I34" s="2"/>
      <c r="J34" s="2"/>
      <c r="AH34">
        <v>1</v>
      </c>
      <c r="BZ34">
        <v>1</v>
      </c>
      <c r="CO34">
        <v>1</v>
      </c>
    </row>
    <row r="35" spans="1:118">
      <c r="A35" s="2" t="s">
        <v>31</v>
      </c>
      <c r="B35" s="2">
        <f t="shared" si="10"/>
        <v>4</v>
      </c>
      <c r="C35" s="2">
        <f t="shared" si="16"/>
        <v>2</v>
      </c>
      <c r="D35" s="2">
        <f t="shared" si="17"/>
        <v>2</v>
      </c>
      <c r="E35" s="9">
        <f t="shared" si="13"/>
        <v>3.7037037037037035E-2</v>
      </c>
      <c r="F35" s="9">
        <f t="shared" si="18"/>
        <v>0.08</v>
      </c>
      <c r="G35" s="9">
        <f t="shared" si="19"/>
        <v>2.4096385542168676E-2</v>
      </c>
      <c r="H35" s="2"/>
      <c r="I35" s="2"/>
      <c r="J35" s="2"/>
      <c r="Y35" s="12">
        <v>1</v>
      </c>
      <c r="AA35">
        <v>1</v>
      </c>
      <c r="AW35">
        <v>1</v>
      </c>
      <c r="BE35">
        <v>1</v>
      </c>
    </row>
    <row r="36" spans="1:118">
      <c r="A36" s="14" t="s">
        <v>32</v>
      </c>
      <c r="B36" s="4"/>
      <c r="C36" s="4"/>
      <c r="D36" s="4"/>
      <c r="E36" s="4"/>
      <c r="F36" s="4"/>
      <c r="G36" s="4"/>
      <c r="H36" s="4"/>
      <c r="I36" s="4"/>
      <c r="J36" s="4"/>
    </row>
    <row r="37" spans="1:118">
      <c r="A37" s="2" t="s">
        <v>33</v>
      </c>
      <c r="B37" s="2">
        <f t="shared" si="10"/>
        <v>51</v>
      </c>
      <c r="C37" s="2">
        <f t="shared" ref="C37:C43" si="20">COUNTIFS($K$93:$DN$93,1,$K37:$DN37,1)</f>
        <v>7</v>
      </c>
      <c r="D37" s="2">
        <f t="shared" ref="D37:D43" si="21">COUNTIFS($K$94:$DN$94,1,$K37:$DN37,1)</f>
        <v>44</v>
      </c>
      <c r="E37" s="9">
        <f t="shared" si="13"/>
        <v>0.47222222222222221</v>
      </c>
      <c r="F37" s="9">
        <f t="shared" ref="F37:F43" si="22">C37/25</f>
        <v>0.28000000000000003</v>
      </c>
      <c r="G37" s="9">
        <f t="shared" ref="G37:G43" si="23">D37/83</f>
        <v>0.53012048192771088</v>
      </c>
      <c r="H37" s="2"/>
      <c r="I37" s="2"/>
      <c r="J37" s="2"/>
      <c r="K37">
        <v>1</v>
      </c>
      <c r="L37">
        <v>1</v>
      </c>
      <c r="M37">
        <v>1</v>
      </c>
      <c r="Q37">
        <v>1</v>
      </c>
      <c r="R37">
        <v>1</v>
      </c>
      <c r="V37">
        <v>1</v>
      </c>
      <c r="AB37">
        <v>1</v>
      </c>
      <c r="AC37">
        <v>1</v>
      </c>
      <c r="AD37">
        <v>1</v>
      </c>
      <c r="AK37">
        <v>1</v>
      </c>
      <c r="AL37">
        <v>1</v>
      </c>
      <c r="AM37">
        <v>1</v>
      </c>
      <c r="AN37">
        <v>1</v>
      </c>
      <c r="AO37">
        <v>1</v>
      </c>
      <c r="AP37">
        <v>1</v>
      </c>
      <c r="AQ37">
        <v>1</v>
      </c>
      <c r="AS37">
        <v>1</v>
      </c>
      <c r="AT37">
        <v>1</v>
      </c>
      <c r="AU37">
        <v>1</v>
      </c>
      <c r="AX37">
        <v>1</v>
      </c>
      <c r="AY37">
        <v>1</v>
      </c>
      <c r="AZ37">
        <v>1</v>
      </c>
      <c r="BB37">
        <v>1</v>
      </c>
      <c r="BD37">
        <v>1</v>
      </c>
      <c r="BE37">
        <v>1</v>
      </c>
      <c r="BF37">
        <v>1</v>
      </c>
      <c r="BG37">
        <v>1</v>
      </c>
      <c r="BJ37">
        <v>1</v>
      </c>
      <c r="BL37">
        <v>1</v>
      </c>
      <c r="BN37">
        <v>1</v>
      </c>
      <c r="BO37">
        <v>1</v>
      </c>
      <c r="BQ37">
        <v>1</v>
      </c>
      <c r="BY37">
        <v>1</v>
      </c>
      <c r="CB37">
        <v>1</v>
      </c>
      <c r="CE37">
        <v>1</v>
      </c>
      <c r="CH37">
        <v>1</v>
      </c>
      <c r="CI37">
        <v>1</v>
      </c>
      <c r="CJ37">
        <v>1</v>
      </c>
      <c r="CK37">
        <v>1</v>
      </c>
      <c r="CM37">
        <v>1</v>
      </c>
      <c r="CP37">
        <v>1</v>
      </c>
      <c r="CZ37">
        <v>1</v>
      </c>
      <c r="DC37">
        <v>1</v>
      </c>
      <c r="DF37">
        <v>1</v>
      </c>
      <c r="DG37">
        <v>1</v>
      </c>
      <c r="DH37">
        <v>1</v>
      </c>
      <c r="DI37">
        <v>1</v>
      </c>
      <c r="DJ37">
        <v>1</v>
      </c>
      <c r="DK37">
        <v>1</v>
      </c>
      <c r="DL37">
        <v>1</v>
      </c>
      <c r="DM37">
        <v>1</v>
      </c>
    </row>
    <row r="38" spans="1:118">
      <c r="A38" s="2" t="s">
        <v>34</v>
      </c>
      <c r="B38" s="2">
        <f t="shared" si="10"/>
        <v>6</v>
      </c>
      <c r="C38" s="2">
        <f t="shared" si="20"/>
        <v>3</v>
      </c>
      <c r="D38" s="2">
        <f t="shared" si="21"/>
        <v>3</v>
      </c>
      <c r="E38" s="9">
        <f t="shared" si="13"/>
        <v>5.5555555555555552E-2</v>
      </c>
      <c r="F38" s="9">
        <f t="shared" si="22"/>
        <v>0.12</v>
      </c>
      <c r="G38" s="9">
        <f t="shared" si="23"/>
        <v>3.614457831325301E-2</v>
      </c>
      <c r="H38" s="2"/>
      <c r="I38" s="2"/>
      <c r="J38" s="2"/>
      <c r="M38">
        <v>1</v>
      </c>
      <c r="AG38">
        <v>1</v>
      </c>
      <c r="AI38">
        <v>1</v>
      </c>
      <c r="AR38">
        <v>1</v>
      </c>
      <c r="BB38">
        <v>1</v>
      </c>
      <c r="BE38">
        <v>1</v>
      </c>
    </row>
    <row r="39" spans="1:118">
      <c r="A39" s="2" t="s">
        <v>35</v>
      </c>
      <c r="B39" s="2">
        <f t="shared" si="10"/>
        <v>53</v>
      </c>
      <c r="C39" s="2">
        <f t="shared" si="20"/>
        <v>15</v>
      </c>
      <c r="D39" s="2">
        <f t="shared" si="21"/>
        <v>38</v>
      </c>
      <c r="E39" s="9">
        <f t="shared" si="13"/>
        <v>0.49074074074074076</v>
      </c>
      <c r="F39" s="9">
        <f t="shared" si="22"/>
        <v>0.6</v>
      </c>
      <c r="G39" s="9">
        <f t="shared" si="23"/>
        <v>0.45783132530120479</v>
      </c>
      <c r="H39" s="2"/>
      <c r="I39" s="2"/>
      <c r="J39" s="2"/>
      <c r="N39">
        <v>1</v>
      </c>
      <c r="O39" s="12">
        <v>1</v>
      </c>
      <c r="P39">
        <v>1</v>
      </c>
      <c r="S39">
        <v>1</v>
      </c>
      <c r="T39">
        <v>1</v>
      </c>
      <c r="U39">
        <v>1</v>
      </c>
      <c r="V39">
        <v>1</v>
      </c>
      <c r="W39" s="12">
        <v>1</v>
      </c>
      <c r="X39" s="12">
        <v>1</v>
      </c>
      <c r="Z39">
        <v>1</v>
      </c>
      <c r="AA39">
        <v>1</v>
      </c>
      <c r="AE39">
        <v>1</v>
      </c>
      <c r="AF39">
        <v>1</v>
      </c>
      <c r="AI39">
        <v>1</v>
      </c>
      <c r="AJ39">
        <v>1</v>
      </c>
      <c r="AO39">
        <v>1</v>
      </c>
      <c r="BC39">
        <v>1</v>
      </c>
      <c r="BL39">
        <v>1</v>
      </c>
      <c r="BU39">
        <v>1</v>
      </c>
      <c r="BV39">
        <v>1</v>
      </c>
      <c r="BW39">
        <v>1</v>
      </c>
      <c r="BX39">
        <v>1</v>
      </c>
      <c r="CA39">
        <v>1</v>
      </c>
      <c r="CB39">
        <v>1</v>
      </c>
      <c r="CC39">
        <v>1</v>
      </c>
      <c r="CD39">
        <v>1</v>
      </c>
      <c r="CE39">
        <v>1</v>
      </c>
      <c r="CF39">
        <v>1</v>
      </c>
      <c r="CK39">
        <v>1</v>
      </c>
      <c r="CL39">
        <v>1</v>
      </c>
      <c r="CP39">
        <v>1</v>
      </c>
      <c r="CQ39">
        <v>1</v>
      </c>
      <c r="CR39">
        <v>1</v>
      </c>
      <c r="CS39">
        <v>1</v>
      </c>
      <c r="CT39">
        <v>1</v>
      </c>
      <c r="CU39">
        <v>1</v>
      </c>
      <c r="CV39">
        <v>1</v>
      </c>
      <c r="CX39">
        <v>1</v>
      </c>
      <c r="CY39">
        <v>1</v>
      </c>
      <c r="CZ39">
        <v>1</v>
      </c>
      <c r="DA39">
        <v>1</v>
      </c>
      <c r="DB39">
        <v>1</v>
      </c>
      <c r="DC39">
        <v>1</v>
      </c>
      <c r="DD39">
        <v>1</v>
      </c>
      <c r="DE39">
        <v>1</v>
      </c>
      <c r="DF39">
        <v>1</v>
      </c>
      <c r="DG39">
        <v>1</v>
      </c>
      <c r="DH39">
        <v>1</v>
      </c>
      <c r="DI39">
        <v>1</v>
      </c>
      <c r="DK39">
        <v>1</v>
      </c>
      <c r="DL39">
        <v>1</v>
      </c>
      <c r="DM39">
        <v>1</v>
      </c>
      <c r="DN39">
        <v>1</v>
      </c>
    </row>
    <row r="40" spans="1:118">
      <c r="A40" s="2" t="s">
        <v>36</v>
      </c>
      <c r="B40" s="2">
        <f t="shared" si="10"/>
        <v>2</v>
      </c>
      <c r="C40" s="2">
        <f t="shared" si="20"/>
        <v>1</v>
      </c>
      <c r="D40" s="2">
        <f t="shared" si="21"/>
        <v>1</v>
      </c>
      <c r="E40" s="9">
        <f t="shared" si="13"/>
        <v>1.8518518518518517E-2</v>
      </c>
      <c r="F40" s="9">
        <f t="shared" si="22"/>
        <v>0.04</v>
      </c>
      <c r="G40" s="9">
        <f t="shared" si="23"/>
        <v>1.2048192771084338E-2</v>
      </c>
      <c r="H40" s="2"/>
      <c r="I40" s="2"/>
      <c r="J40" s="2"/>
      <c r="AW40">
        <v>1</v>
      </c>
      <c r="CA40">
        <v>1</v>
      </c>
    </row>
    <row r="41" spans="1:118">
      <c r="A41" s="2" t="s">
        <v>21</v>
      </c>
      <c r="B41" s="2">
        <f t="shared" si="10"/>
        <v>13</v>
      </c>
      <c r="C41" s="2">
        <f t="shared" si="20"/>
        <v>5</v>
      </c>
      <c r="D41" s="2">
        <f t="shared" si="21"/>
        <v>8</v>
      </c>
      <c r="E41" s="9">
        <f t="shared" si="13"/>
        <v>0.12037037037037036</v>
      </c>
      <c r="F41" s="9">
        <f t="shared" si="22"/>
        <v>0.2</v>
      </c>
      <c r="G41" s="9">
        <f t="shared" si="23"/>
        <v>9.6385542168674704E-2</v>
      </c>
      <c r="H41" s="2"/>
      <c r="I41" s="2"/>
      <c r="J41" s="2"/>
      <c r="L41">
        <v>1</v>
      </c>
      <c r="N41">
        <v>1</v>
      </c>
      <c r="S41">
        <v>1</v>
      </c>
      <c r="AG41">
        <v>1</v>
      </c>
      <c r="AH41">
        <v>1</v>
      </c>
      <c r="AL41">
        <v>1</v>
      </c>
      <c r="AQ41">
        <v>1</v>
      </c>
      <c r="BB41">
        <v>1</v>
      </c>
      <c r="BR41">
        <v>1</v>
      </c>
      <c r="BZ41">
        <v>1</v>
      </c>
      <c r="DI41">
        <v>1</v>
      </c>
      <c r="DJ41">
        <v>1</v>
      </c>
      <c r="DK41">
        <v>1</v>
      </c>
    </row>
    <row r="42" spans="1:118">
      <c r="A42" s="2" t="s">
        <v>23</v>
      </c>
      <c r="B42" s="2">
        <f t="shared" si="10"/>
        <v>22</v>
      </c>
      <c r="C42" s="2">
        <f t="shared" si="20"/>
        <v>5</v>
      </c>
      <c r="D42" s="2">
        <f t="shared" si="21"/>
        <v>17</v>
      </c>
      <c r="E42" s="9">
        <f t="shared" si="13"/>
        <v>0.20370370370370369</v>
      </c>
      <c r="F42" s="9">
        <f t="shared" si="22"/>
        <v>0.2</v>
      </c>
      <c r="G42" s="9">
        <f t="shared" si="23"/>
        <v>0.20481927710843373</v>
      </c>
      <c r="H42" s="2"/>
      <c r="I42" s="2"/>
      <c r="J42" s="2"/>
      <c r="K42">
        <v>1</v>
      </c>
      <c r="L42">
        <v>1</v>
      </c>
      <c r="M42">
        <v>1</v>
      </c>
      <c r="AG42">
        <v>1</v>
      </c>
      <c r="AH42">
        <v>1</v>
      </c>
      <c r="AI42">
        <v>1</v>
      </c>
      <c r="AM42">
        <v>1</v>
      </c>
      <c r="AO42">
        <v>1</v>
      </c>
      <c r="AQ42">
        <v>1</v>
      </c>
      <c r="AV42">
        <v>1</v>
      </c>
      <c r="BB42">
        <v>1</v>
      </c>
      <c r="BH42">
        <v>1</v>
      </c>
      <c r="BM42">
        <v>1</v>
      </c>
      <c r="BR42">
        <v>1</v>
      </c>
      <c r="CA42">
        <v>1</v>
      </c>
      <c r="CL42">
        <v>1</v>
      </c>
      <c r="CU42">
        <v>1</v>
      </c>
      <c r="CV42">
        <v>1</v>
      </c>
      <c r="CW42">
        <v>1</v>
      </c>
      <c r="DA42">
        <v>1</v>
      </c>
      <c r="DB42">
        <v>1</v>
      </c>
      <c r="DN42">
        <v>1</v>
      </c>
    </row>
    <row r="43" spans="1:118">
      <c r="A43" s="2" t="s">
        <v>37</v>
      </c>
      <c r="B43" s="2">
        <f t="shared" si="10"/>
        <v>17</v>
      </c>
      <c r="C43" s="2">
        <f t="shared" si="20"/>
        <v>3</v>
      </c>
      <c r="D43" s="2">
        <f t="shared" si="21"/>
        <v>14</v>
      </c>
      <c r="E43" s="9">
        <f t="shared" si="13"/>
        <v>0.15740740740740741</v>
      </c>
      <c r="F43" s="9">
        <f t="shared" si="22"/>
        <v>0.12</v>
      </c>
      <c r="G43" s="9">
        <f t="shared" si="23"/>
        <v>0.16867469879518071</v>
      </c>
      <c r="H43" s="2"/>
      <c r="I43" s="2"/>
      <c r="J43" s="2"/>
      <c r="Y43" s="12">
        <v>1</v>
      </c>
      <c r="AL43">
        <v>1</v>
      </c>
      <c r="AN43">
        <v>1</v>
      </c>
      <c r="AO43">
        <v>1</v>
      </c>
      <c r="AW43">
        <v>1</v>
      </c>
      <c r="BA43" s="6">
        <v>1</v>
      </c>
      <c r="BI43">
        <v>1</v>
      </c>
      <c r="BJ43">
        <v>1</v>
      </c>
      <c r="BM43">
        <v>1</v>
      </c>
      <c r="BP43">
        <v>1</v>
      </c>
      <c r="BQ43">
        <v>1</v>
      </c>
      <c r="BR43">
        <v>1</v>
      </c>
      <c r="BS43">
        <v>1</v>
      </c>
      <c r="BZ43">
        <v>1</v>
      </c>
      <c r="CA43">
        <v>1</v>
      </c>
      <c r="CN43">
        <v>1</v>
      </c>
      <c r="CO43">
        <v>1</v>
      </c>
    </row>
    <row r="44" spans="1:118">
      <c r="A44" s="14" t="s">
        <v>38</v>
      </c>
      <c r="B44" s="4"/>
      <c r="C44" s="4"/>
      <c r="D44" s="4"/>
      <c r="E44" s="4"/>
      <c r="F44" s="4"/>
      <c r="G44" s="4"/>
      <c r="H44" s="4"/>
      <c r="I44" s="4"/>
      <c r="J44" s="4"/>
    </row>
    <row r="45" spans="1:118">
      <c r="A45" s="2" t="s">
        <v>40</v>
      </c>
      <c r="B45" s="2">
        <f t="shared" si="10"/>
        <v>29</v>
      </c>
      <c r="C45" s="2">
        <f t="shared" ref="C45:C55" si="24">COUNTIFS($K$93:$DN$93,1,$K45:$DN45,1)</f>
        <v>6</v>
      </c>
      <c r="D45" s="2">
        <f t="shared" ref="D45:D55" si="25">COUNTIFS($K$94:$DN$94,1,$K45:$DN45,1)</f>
        <v>23</v>
      </c>
      <c r="E45" s="9">
        <f t="shared" si="13"/>
        <v>0.26851851851851855</v>
      </c>
      <c r="F45" s="9">
        <f t="shared" ref="F45:F55" si="26">C45/25</f>
        <v>0.24</v>
      </c>
      <c r="G45" s="9">
        <f t="shared" ref="G45:G55" si="27">D45/83</f>
        <v>0.27710843373493976</v>
      </c>
      <c r="H45" s="2"/>
      <c r="I45" s="2"/>
      <c r="J45" s="2"/>
      <c r="K45">
        <v>1</v>
      </c>
      <c r="L45">
        <v>1</v>
      </c>
      <c r="M45">
        <v>1</v>
      </c>
      <c r="O45" s="12">
        <v>1</v>
      </c>
      <c r="T45">
        <v>1</v>
      </c>
      <c r="U45">
        <v>1</v>
      </c>
      <c r="X45" s="12">
        <v>1</v>
      </c>
      <c r="AK45">
        <v>1</v>
      </c>
      <c r="AP45">
        <v>1</v>
      </c>
      <c r="AQ45">
        <v>1</v>
      </c>
      <c r="AR45">
        <v>1</v>
      </c>
      <c r="AU45">
        <v>1</v>
      </c>
      <c r="AW45">
        <v>1</v>
      </c>
      <c r="BA45">
        <v>1</v>
      </c>
      <c r="BB45">
        <v>1</v>
      </c>
      <c r="BC45">
        <v>1</v>
      </c>
      <c r="BL45">
        <v>1</v>
      </c>
      <c r="BP45">
        <v>1</v>
      </c>
      <c r="BQ45">
        <v>1</v>
      </c>
      <c r="BR45">
        <v>1</v>
      </c>
      <c r="BV45">
        <v>1</v>
      </c>
      <c r="BY45">
        <v>1</v>
      </c>
      <c r="CV45">
        <v>1</v>
      </c>
      <c r="CW45">
        <v>1</v>
      </c>
      <c r="CX45">
        <v>1</v>
      </c>
      <c r="CY45">
        <v>1</v>
      </c>
      <c r="DG45">
        <v>1</v>
      </c>
      <c r="DI45">
        <v>1</v>
      </c>
      <c r="DM45">
        <v>1</v>
      </c>
    </row>
    <row r="46" spans="1:118">
      <c r="A46" s="2" t="s">
        <v>41</v>
      </c>
      <c r="B46" s="2">
        <f t="shared" si="10"/>
        <v>20</v>
      </c>
      <c r="C46" s="2">
        <f t="shared" si="24"/>
        <v>5</v>
      </c>
      <c r="D46" s="2">
        <f t="shared" si="25"/>
        <v>15</v>
      </c>
      <c r="E46" s="9">
        <f t="shared" si="13"/>
        <v>0.18518518518518517</v>
      </c>
      <c r="F46" s="9">
        <f t="shared" si="26"/>
        <v>0.2</v>
      </c>
      <c r="G46" s="9">
        <f t="shared" si="27"/>
        <v>0.18072289156626506</v>
      </c>
      <c r="H46" s="2"/>
      <c r="I46" s="2"/>
      <c r="J46" s="2"/>
      <c r="L46">
        <v>1</v>
      </c>
      <c r="U46">
        <v>1</v>
      </c>
      <c r="X46" s="12">
        <v>1</v>
      </c>
      <c r="AK46">
        <v>1</v>
      </c>
      <c r="AM46">
        <v>1</v>
      </c>
      <c r="AP46">
        <v>1</v>
      </c>
      <c r="AQ46">
        <v>1</v>
      </c>
      <c r="AR46">
        <v>1</v>
      </c>
      <c r="AU46">
        <v>1</v>
      </c>
      <c r="AW46">
        <v>1</v>
      </c>
      <c r="BA46">
        <v>1</v>
      </c>
      <c r="BB46">
        <v>1</v>
      </c>
      <c r="BC46">
        <v>1</v>
      </c>
      <c r="BP46">
        <v>1</v>
      </c>
      <c r="BQ46">
        <v>1</v>
      </c>
      <c r="BV46">
        <v>1</v>
      </c>
      <c r="CY46">
        <v>1</v>
      </c>
      <c r="DB46">
        <v>1</v>
      </c>
      <c r="DG46">
        <v>1</v>
      </c>
      <c r="DI46">
        <v>1</v>
      </c>
    </row>
    <row r="47" spans="1:118">
      <c r="A47" s="2" t="s">
        <v>42</v>
      </c>
      <c r="B47" s="2">
        <f t="shared" si="10"/>
        <v>34</v>
      </c>
      <c r="C47" s="2">
        <f t="shared" si="24"/>
        <v>6</v>
      </c>
      <c r="D47" s="2">
        <f t="shared" si="25"/>
        <v>28</v>
      </c>
      <c r="E47" s="9">
        <f t="shared" si="13"/>
        <v>0.31481481481481483</v>
      </c>
      <c r="F47" s="9">
        <f t="shared" si="26"/>
        <v>0.24</v>
      </c>
      <c r="G47" s="9">
        <f t="shared" si="27"/>
        <v>0.33734939759036142</v>
      </c>
      <c r="H47" s="2"/>
      <c r="I47" s="2"/>
      <c r="J47" s="2"/>
      <c r="L47">
        <v>1</v>
      </c>
      <c r="P47">
        <v>1</v>
      </c>
      <c r="U47">
        <v>1</v>
      </c>
      <c r="X47" s="12">
        <v>1</v>
      </c>
      <c r="AK47">
        <v>1</v>
      </c>
      <c r="AL47">
        <v>1</v>
      </c>
      <c r="AM47">
        <v>1</v>
      </c>
      <c r="AP47">
        <v>1</v>
      </c>
      <c r="AQ47">
        <v>1</v>
      </c>
      <c r="AR47">
        <v>1</v>
      </c>
      <c r="AT47">
        <v>1</v>
      </c>
      <c r="AU47">
        <v>1</v>
      </c>
      <c r="AW47">
        <v>1</v>
      </c>
      <c r="BA47">
        <v>1</v>
      </c>
      <c r="BB47">
        <v>1</v>
      </c>
      <c r="BC47">
        <v>1</v>
      </c>
      <c r="BJ47">
        <v>1</v>
      </c>
      <c r="BL47">
        <v>1</v>
      </c>
      <c r="BM47">
        <v>1</v>
      </c>
      <c r="BP47">
        <v>1</v>
      </c>
      <c r="BQ47">
        <v>1</v>
      </c>
      <c r="BR47">
        <v>1</v>
      </c>
      <c r="BS47">
        <v>1</v>
      </c>
      <c r="BU47">
        <v>1</v>
      </c>
      <c r="BV47">
        <v>1</v>
      </c>
      <c r="BX47">
        <v>1</v>
      </c>
      <c r="BZ47">
        <v>1</v>
      </c>
      <c r="CA47">
        <v>1</v>
      </c>
      <c r="DF47">
        <v>1</v>
      </c>
      <c r="DG47">
        <v>1</v>
      </c>
      <c r="DI47">
        <v>1</v>
      </c>
      <c r="DK47">
        <v>1</v>
      </c>
      <c r="DL47">
        <v>1</v>
      </c>
      <c r="DM47">
        <v>1</v>
      </c>
    </row>
    <row r="48" spans="1:118">
      <c r="A48" s="1" t="s">
        <v>39</v>
      </c>
      <c r="B48" s="2">
        <f t="shared" si="10"/>
        <v>32</v>
      </c>
      <c r="C48" s="2">
        <f t="shared" si="24"/>
        <v>10</v>
      </c>
      <c r="D48" s="2">
        <f t="shared" si="25"/>
        <v>22</v>
      </c>
      <c r="E48" s="9">
        <f t="shared" si="13"/>
        <v>0.29629629629629628</v>
      </c>
      <c r="F48" s="9">
        <f t="shared" si="26"/>
        <v>0.4</v>
      </c>
      <c r="G48" s="9">
        <f t="shared" si="27"/>
        <v>0.26506024096385544</v>
      </c>
      <c r="H48" s="2"/>
      <c r="I48" s="2"/>
      <c r="J48" s="2"/>
      <c r="K48">
        <v>1</v>
      </c>
      <c r="M48">
        <v>1</v>
      </c>
      <c r="O48" s="12">
        <v>1</v>
      </c>
      <c r="W48" s="12">
        <v>1</v>
      </c>
      <c r="X48" s="12">
        <v>1</v>
      </c>
      <c r="Y48" s="12">
        <v>1</v>
      </c>
      <c r="AG48">
        <v>1</v>
      </c>
      <c r="AH48">
        <v>1</v>
      </c>
      <c r="AM48">
        <v>1</v>
      </c>
      <c r="AP48">
        <v>1</v>
      </c>
      <c r="AQ48">
        <v>1</v>
      </c>
      <c r="AR48">
        <v>1</v>
      </c>
      <c r="AY48">
        <v>1</v>
      </c>
      <c r="AZ48">
        <v>1</v>
      </c>
      <c r="BA48">
        <v>1</v>
      </c>
      <c r="BC48">
        <v>1</v>
      </c>
      <c r="BM48">
        <v>1</v>
      </c>
      <c r="BW48">
        <v>1</v>
      </c>
      <c r="BZ48">
        <v>1</v>
      </c>
      <c r="CL48">
        <v>1</v>
      </c>
      <c r="CP48">
        <v>1</v>
      </c>
      <c r="CS48">
        <v>1</v>
      </c>
      <c r="CU48">
        <v>1</v>
      </c>
      <c r="CZ48">
        <v>1</v>
      </c>
      <c r="DA48">
        <v>1</v>
      </c>
      <c r="DB48">
        <v>1</v>
      </c>
      <c r="DD48">
        <v>1</v>
      </c>
      <c r="DG48">
        <v>1</v>
      </c>
      <c r="DH48">
        <v>1</v>
      </c>
      <c r="DI48">
        <v>1</v>
      </c>
      <c r="DM48">
        <v>1</v>
      </c>
      <c r="DN48">
        <v>1</v>
      </c>
    </row>
    <row r="49" spans="1:118">
      <c r="A49" s="1" t="s">
        <v>43</v>
      </c>
      <c r="B49" s="2">
        <f t="shared" si="10"/>
        <v>9</v>
      </c>
      <c r="C49" s="2">
        <f t="shared" si="24"/>
        <v>2</v>
      </c>
      <c r="D49" s="2">
        <f t="shared" si="25"/>
        <v>7</v>
      </c>
      <c r="E49" s="9">
        <f t="shared" si="13"/>
        <v>8.3333333333333329E-2</v>
      </c>
      <c r="F49" s="9">
        <f t="shared" si="26"/>
        <v>0.08</v>
      </c>
      <c r="G49" s="9">
        <f t="shared" si="27"/>
        <v>8.4337349397590355E-2</v>
      </c>
      <c r="H49" s="2"/>
      <c r="I49" s="2"/>
      <c r="J49" s="2"/>
      <c r="AP49">
        <v>1</v>
      </c>
      <c r="AW49">
        <v>1</v>
      </c>
      <c r="BA49">
        <v>1</v>
      </c>
      <c r="BC49">
        <v>1</v>
      </c>
      <c r="CZ49">
        <v>1</v>
      </c>
      <c r="DA49">
        <v>1</v>
      </c>
      <c r="DB49">
        <v>1</v>
      </c>
      <c r="DD49">
        <v>1</v>
      </c>
      <c r="DN49">
        <v>1</v>
      </c>
    </row>
    <row r="50" spans="1:118">
      <c r="A50" s="1" t="s">
        <v>44</v>
      </c>
      <c r="B50" s="2">
        <f t="shared" si="10"/>
        <v>6</v>
      </c>
      <c r="C50" s="2">
        <f t="shared" si="24"/>
        <v>0</v>
      </c>
      <c r="D50" s="2">
        <f t="shared" si="25"/>
        <v>6</v>
      </c>
      <c r="E50" s="9">
        <f t="shared" si="13"/>
        <v>5.5555555555555552E-2</v>
      </c>
      <c r="F50" s="9">
        <f t="shared" si="26"/>
        <v>0</v>
      </c>
      <c r="G50" s="9">
        <f t="shared" si="27"/>
        <v>7.2289156626506021E-2</v>
      </c>
      <c r="H50" s="2"/>
      <c r="I50" s="2"/>
      <c r="J50" s="2"/>
      <c r="AP50">
        <v>1</v>
      </c>
      <c r="BA50">
        <v>1</v>
      </c>
      <c r="BC50">
        <v>1</v>
      </c>
      <c r="BZ50">
        <v>1</v>
      </c>
      <c r="DA50">
        <v>1</v>
      </c>
      <c r="DD50">
        <v>1</v>
      </c>
    </row>
    <row r="51" spans="1:118">
      <c r="A51" s="2" t="s">
        <v>46</v>
      </c>
      <c r="B51" s="2">
        <f t="shared" si="10"/>
        <v>18</v>
      </c>
      <c r="C51" s="2">
        <f t="shared" si="24"/>
        <v>3</v>
      </c>
      <c r="D51" s="2">
        <f t="shared" si="25"/>
        <v>15</v>
      </c>
      <c r="E51" s="9">
        <f t="shared" si="13"/>
        <v>0.16666666666666666</v>
      </c>
      <c r="F51" s="9">
        <f t="shared" si="26"/>
        <v>0.12</v>
      </c>
      <c r="G51" s="9">
        <f t="shared" si="27"/>
        <v>0.18072289156626506</v>
      </c>
      <c r="H51" s="2"/>
      <c r="I51" s="2"/>
      <c r="J51" s="2"/>
      <c r="K51">
        <v>1</v>
      </c>
      <c r="Q51">
        <v>1</v>
      </c>
      <c r="AO51">
        <v>1</v>
      </c>
      <c r="AP51">
        <v>1</v>
      </c>
      <c r="AQ51">
        <v>1</v>
      </c>
      <c r="BA51">
        <v>1</v>
      </c>
      <c r="BB51">
        <v>1</v>
      </c>
      <c r="BC51">
        <v>1</v>
      </c>
      <c r="CB51">
        <v>1</v>
      </c>
      <c r="CE51">
        <v>1</v>
      </c>
      <c r="CG51">
        <v>1</v>
      </c>
      <c r="DF51">
        <v>1</v>
      </c>
      <c r="DI51">
        <v>1</v>
      </c>
      <c r="DJ51">
        <v>1</v>
      </c>
      <c r="DK51">
        <v>1</v>
      </c>
      <c r="DL51">
        <v>1</v>
      </c>
      <c r="DM51">
        <v>1</v>
      </c>
      <c r="DN51">
        <v>1</v>
      </c>
    </row>
    <row r="52" spans="1:118">
      <c r="A52" s="2" t="s">
        <v>47</v>
      </c>
      <c r="B52" s="2">
        <f t="shared" si="10"/>
        <v>3</v>
      </c>
      <c r="C52" s="2">
        <f t="shared" si="24"/>
        <v>0</v>
      </c>
      <c r="D52" s="2">
        <f t="shared" si="25"/>
        <v>3</v>
      </c>
      <c r="E52" s="9">
        <f t="shared" si="13"/>
        <v>2.7777777777777776E-2</v>
      </c>
      <c r="F52" s="9">
        <f t="shared" si="26"/>
        <v>0</v>
      </c>
      <c r="G52" s="9">
        <f t="shared" si="27"/>
        <v>3.614457831325301E-2</v>
      </c>
      <c r="H52" s="2"/>
      <c r="I52" s="2"/>
      <c r="J52" s="2"/>
      <c r="AP52">
        <v>1</v>
      </c>
      <c r="CA52">
        <v>1</v>
      </c>
      <c r="DI52">
        <v>1</v>
      </c>
    </row>
    <row r="53" spans="1:118">
      <c r="A53" s="2" t="s">
        <v>48</v>
      </c>
      <c r="B53" s="2">
        <f t="shared" si="10"/>
        <v>4</v>
      </c>
      <c r="C53" s="2">
        <f t="shared" si="24"/>
        <v>0</v>
      </c>
      <c r="D53" s="2">
        <f t="shared" si="25"/>
        <v>4</v>
      </c>
      <c r="E53" s="9">
        <f t="shared" si="13"/>
        <v>3.7037037037037035E-2</v>
      </c>
      <c r="F53" s="9">
        <f t="shared" si="26"/>
        <v>0</v>
      </c>
      <c r="G53" s="9">
        <f t="shared" si="27"/>
        <v>4.8192771084337352E-2</v>
      </c>
      <c r="H53" s="2"/>
      <c r="I53" s="2"/>
      <c r="J53" s="2"/>
      <c r="AX53">
        <v>1</v>
      </c>
      <c r="BZ53">
        <v>1</v>
      </c>
      <c r="DI53">
        <v>1</v>
      </c>
      <c r="DK53">
        <v>1</v>
      </c>
    </row>
    <row r="54" spans="1:118">
      <c r="A54" s="2" t="s">
        <v>49</v>
      </c>
      <c r="B54" s="2">
        <f t="shared" si="10"/>
        <v>42</v>
      </c>
      <c r="C54" s="2">
        <f t="shared" si="24"/>
        <v>8</v>
      </c>
      <c r="D54" s="2">
        <f t="shared" si="25"/>
        <v>34</v>
      </c>
      <c r="E54" s="9">
        <f t="shared" si="13"/>
        <v>0.3888888888888889</v>
      </c>
      <c r="F54" s="9">
        <f t="shared" si="26"/>
        <v>0.32</v>
      </c>
      <c r="G54" s="9">
        <f t="shared" si="27"/>
        <v>0.40963855421686746</v>
      </c>
      <c r="H54" s="2"/>
      <c r="I54" s="2"/>
      <c r="J54" s="2"/>
      <c r="R54">
        <v>1</v>
      </c>
      <c r="S54">
        <v>1</v>
      </c>
      <c r="U54">
        <v>1</v>
      </c>
      <c r="V54">
        <v>1</v>
      </c>
      <c r="X54" s="12">
        <v>1</v>
      </c>
      <c r="AC54">
        <v>1</v>
      </c>
      <c r="AF54">
        <v>1</v>
      </c>
      <c r="AI54">
        <v>1</v>
      </c>
      <c r="AK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V54">
        <v>1</v>
      </c>
      <c r="AW54">
        <v>1</v>
      </c>
      <c r="BA54">
        <v>1</v>
      </c>
      <c r="BB54">
        <v>1</v>
      </c>
      <c r="BE54">
        <v>1</v>
      </c>
      <c r="BF54">
        <v>1</v>
      </c>
      <c r="BG54">
        <v>1</v>
      </c>
      <c r="BI54">
        <v>1</v>
      </c>
      <c r="BM54">
        <v>1</v>
      </c>
      <c r="BN54">
        <v>1</v>
      </c>
      <c r="BU54">
        <v>1</v>
      </c>
      <c r="BW54">
        <v>1</v>
      </c>
      <c r="CA54">
        <v>1</v>
      </c>
      <c r="CB54">
        <v>1</v>
      </c>
      <c r="CC54">
        <v>1</v>
      </c>
      <c r="CF54">
        <v>1</v>
      </c>
      <c r="CI54">
        <v>1</v>
      </c>
      <c r="CJ54">
        <v>1</v>
      </c>
      <c r="CM54">
        <v>1</v>
      </c>
      <c r="CO54">
        <v>1</v>
      </c>
      <c r="CP54">
        <v>1</v>
      </c>
      <c r="CU54">
        <v>1</v>
      </c>
      <c r="DD54">
        <v>1</v>
      </c>
      <c r="DE54">
        <v>1</v>
      </c>
      <c r="DF54">
        <v>1</v>
      </c>
      <c r="DG54">
        <v>1</v>
      </c>
      <c r="DI54">
        <v>1</v>
      </c>
    </row>
    <row r="55" spans="1:118">
      <c r="A55" s="1" t="s">
        <v>45</v>
      </c>
      <c r="B55" s="2">
        <f t="shared" si="10"/>
        <v>8</v>
      </c>
      <c r="C55" s="2">
        <f t="shared" si="24"/>
        <v>3</v>
      </c>
      <c r="D55" s="2">
        <f t="shared" si="25"/>
        <v>5</v>
      </c>
      <c r="E55" s="9">
        <f t="shared" si="13"/>
        <v>7.407407407407407E-2</v>
      </c>
      <c r="F55" s="9">
        <f t="shared" si="26"/>
        <v>0.12</v>
      </c>
      <c r="G55" s="9">
        <f t="shared" si="27"/>
        <v>6.0240963855421686E-2</v>
      </c>
      <c r="H55" s="2"/>
      <c r="I55" s="2"/>
      <c r="J55" s="2"/>
      <c r="N55">
        <v>1</v>
      </c>
      <c r="Z55">
        <v>1</v>
      </c>
      <c r="AD55">
        <v>1</v>
      </c>
      <c r="BH55">
        <v>1</v>
      </c>
      <c r="CG55">
        <v>1</v>
      </c>
      <c r="CH55">
        <v>1</v>
      </c>
      <c r="CS55">
        <v>1</v>
      </c>
      <c r="CT55">
        <v>1</v>
      </c>
    </row>
    <row r="56" spans="1:118" s="7" customFormat="1">
      <c r="A56" s="15" t="s">
        <v>50</v>
      </c>
      <c r="K56" s="7" t="s">
        <v>94</v>
      </c>
      <c r="N56" s="7" t="s">
        <v>94</v>
      </c>
      <c r="O56" s="7" t="s">
        <v>95</v>
      </c>
      <c r="R56" s="7" t="s">
        <v>96</v>
      </c>
      <c r="S56" s="7" t="s">
        <v>96</v>
      </c>
      <c r="U56" s="7" t="s">
        <v>97</v>
      </c>
      <c r="V56" s="7" t="s">
        <v>96</v>
      </c>
      <c r="W56" s="7" t="s">
        <v>95</v>
      </c>
      <c r="X56" s="7" t="s">
        <v>95</v>
      </c>
      <c r="Y56" s="7" t="s">
        <v>95</v>
      </c>
      <c r="AA56" s="7" t="s">
        <v>96</v>
      </c>
      <c r="AB56" s="7" t="s">
        <v>96</v>
      </c>
      <c r="AC56" s="7" t="s">
        <v>96</v>
      </c>
      <c r="AD56" s="7" t="s">
        <v>96</v>
      </c>
      <c r="AF56" s="7" t="s">
        <v>96</v>
      </c>
      <c r="AO56" s="7" t="s">
        <v>97</v>
      </c>
      <c r="AV56" s="7" t="s">
        <v>96</v>
      </c>
      <c r="AY56" s="7" t="s">
        <v>96</v>
      </c>
      <c r="BA56" s="7" t="s">
        <v>96</v>
      </c>
      <c r="BC56" s="7" t="s">
        <v>96</v>
      </c>
      <c r="BI56" s="7" t="s">
        <v>96</v>
      </c>
      <c r="BL56" s="7" t="s">
        <v>96</v>
      </c>
      <c r="BM56" s="7" t="s">
        <v>96</v>
      </c>
      <c r="BP56" s="7" t="s">
        <v>96</v>
      </c>
      <c r="BV56" s="7" t="s">
        <v>97</v>
      </c>
      <c r="BW56" s="7">
        <v>1</v>
      </c>
      <c r="BZ56" s="7">
        <v>1</v>
      </c>
      <c r="CA56" s="7" t="s">
        <v>96</v>
      </c>
      <c r="CB56" s="7" t="s">
        <v>96</v>
      </c>
      <c r="CC56" s="7" t="s">
        <v>97</v>
      </c>
      <c r="CE56" s="7" t="s">
        <v>97</v>
      </c>
      <c r="CF56" s="7" t="s">
        <v>96</v>
      </c>
      <c r="CG56" s="8" t="s">
        <v>97</v>
      </c>
      <c r="CI56" s="7" t="s">
        <v>96</v>
      </c>
      <c r="CP56" s="7" t="s">
        <v>96</v>
      </c>
      <c r="CR56" s="7">
        <v>1</v>
      </c>
      <c r="CS56" s="7" t="s">
        <v>95</v>
      </c>
      <c r="CT56" s="7">
        <v>1</v>
      </c>
      <c r="CU56" s="7" t="s">
        <v>96</v>
      </c>
      <c r="CV56" s="7" t="s">
        <v>94</v>
      </c>
      <c r="CW56" s="7" t="s">
        <v>94</v>
      </c>
      <c r="CX56" s="7" t="s">
        <v>94</v>
      </c>
      <c r="CY56" s="7" t="s">
        <v>94</v>
      </c>
      <c r="DA56" s="7" t="s">
        <v>96</v>
      </c>
      <c r="DD56" s="7" t="s">
        <v>96</v>
      </c>
      <c r="DE56" s="7" t="s">
        <v>96</v>
      </c>
      <c r="DF56" s="7" t="s">
        <v>98</v>
      </c>
      <c r="DN56" s="7" t="s">
        <v>94</v>
      </c>
    </row>
    <row r="57" spans="1:118" s="7" customFormat="1">
      <c r="A57" s="2" t="s">
        <v>94</v>
      </c>
      <c r="B57" s="7">
        <f>COUNTIF($K$56:$DN$56,A57)</f>
        <v>7</v>
      </c>
      <c r="CG57" s="8"/>
    </row>
    <row r="58" spans="1:118" s="7" customFormat="1">
      <c r="A58" s="2" t="s">
        <v>96</v>
      </c>
      <c r="B58" s="7">
        <f t="shared" ref="B58:B60" si="28">COUNTIF($K$56:$DN$56,A58)</f>
        <v>25</v>
      </c>
      <c r="CG58" s="8"/>
    </row>
    <row r="59" spans="1:118" s="7" customFormat="1">
      <c r="A59" s="2" t="s">
        <v>97</v>
      </c>
      <c r="B59" s="7">
        <f t="shared" si="28"/>
        <v>6</v>
      </c>
      <c r="CG59" s="8"/>
    </row>
    <row r="60" spans="1:118" s="7" customFormat="1">
      <c r="A60" s="2" t="s">
        <v>95</v>
      </c>
      <c r="B60" s="7">
        <f t="shared" si="28"/>
        <v>5</v>
      </c>
      <c r="CG60" s="8"/>
    </row>
    <row r="61" spans="1:118">
      <c r="A61" s="14" t="s">
        <v>51</v>
      </c>
      <c r="B61" s="3"/>
      <c r="C61" s="3"/>
      <c r="D61" s="3"/>
      <c r="E61" s="3"/>
      <c r="F61" s="3"/>
      <c r="G61" s="3"/>
      <c r="H61" s="3"/>
      <c r="I61" s="3"/>
      <c r="J61" s="3"/>
    </row>
    <row r="62" spans="1:118">
      <c r="A62" s="2" t="s">
        <v>52</v>
      </c>
      <c r="B62" s="2">
        <f t="shared" ref="B62:B69" si="29">COUNT(K62:DN62)</f>
        <v>12</v>
      </c>
      <c r="C62" s="2">
        <f t="shared" ref="C62:C69" si="30">COUNTIFS($K$93:$DN$93,1,$K62:$DN62,1)</f>
        <v>1</v>
      </c>
      <c r="D62" s="2">
        <f t="shared" ref="D62:D69" si="31">COUNTIFS($K$94:$DN$94,1,$K62:$DN62,1)</f>
        <v>11</v>
      </c>
      <c r="E62" s="9">
        <f t="shared" ref="E62:E69" si="32">B62/108</f>
        <v>0.1111111111111111</v>
      </c>
      <c r="F62" s="9">
        <f t="shared" ref="F62:F69" si="33">C62/25</f>
        <v>0.04</v>
      </c>
      <c r="G62" s="9">
        <f t="shared" ref="G62:G69" si="34">D62/83</f>
        <v>0.13253012048192772</v>
      </c>
      <c r="H62" s="2"/>
      <c r="I62" s="2"/>
      <c r="J62" s="2"/>
      <c r="T62">
        <v>1</v>
      </c>
      <c r="AC62">
        <v>1</v>
      </c>
      <c r="AU62">
        <v>1</v>
      </c>
      <c r="BE62">
        <v>1</v>
      </c>
      <c r="BG62">
        <v>1</v>
      </c>
      <c r="DC62">
        <v>1</v>
      </c>
      <c r="DD62">
        <v>1</v>
      </c>
      <c r="DE62">
        <v>1</v>
      </c>
      <c r="DF62">
        <v>1</v>
      </c>
      <c r="DI62">
        <v>1</v>
      </c>
      <c r="DJ62">
        <v>1</v>
      </c>
      <c r="DM62">
        <v>1</v>
      </c>
    </row>
    <row r="63" spans="1:118">
      <c r="A63" s="2" t="s">
        <v>53</v>
      </c>
      <c r="B63" s="2">
        <f t="shared" si="29"/>
        <v>4</v>
      </c>
      <c r="C63" s="2">
        <f t="shared" si="30"/>
        <v>1</v>
      </c>
      <c r="D63" s="2">
        <f t="shared" si="31"/>
        <v>3</v>
      </c>
      <c r="E63" s="9">
        <f t="shared" si="32"/>
        <v>3.7037037037037035E-2</v>
      </c>
      <c r="F63" s="9">
        <f t="shared" si="33"/>
        <v>0.04</v>
      </c>
      <c r="G63" s="9">
        <f t="shared" si="34"/>
        <v>3.614457831325301E-2</v>
      </c>
      <c r="H63" s="2"/>
      <c r="I63" s="2"/>
      <c r="J63" s="2"/>
      <c r="AK63">
        <v>1</v>
      </c>
      <c r="AU63">
        <v>1</v>
      </c>
      <c r="AW63">
        <v>1</v>
      </c>
      <c r="DL63">
        <v>1</v>
      </c>
    </row>
    <row r="64" spans="1:118">
      <c r="A64" s="2" t="s">
        <v>10</v>
      </c>
      <c r="B64" s="2">
        <f t="shared" si="29"/>
        <v>7</v>
      </c>
      <c r="C64" s="2">
        <f t="shared" si="30"/>
        <v>1</v>
      </c>
      <c r="D64" s="2">
        <f t="shared" si="31"/>
        <v>6</v>
      </c>
      <c r="E64" s="9">
        <f t="shared" si="32"/>
        <v>6.4814814814814811E-2</v>
      </c>
      <c r="F64" s="9">
        <f t="shared" si="33"/>
        <v>0.04</v>
      </c>
      <c r="G64" s="9">
        <f t="shared" si="34"/>
        <v>7.2289156626506021E-2</v>
      </c>
      <c r="H64" s="2"/>
      <c r="I64" s="2"/>
      <c r="J64" s="2"/>
      <c r="T64">
        <v>1</v>
      </c>
      <c r="AB64">
        <v>1</v>
      </c>
      <c r="AI64">
        <v>1</v>
      </c>
      <c r="AK64">
        <v>1</v>
      </c>
      <c r="CA64">
        <v>1</v>
      </c>
      <c r="CW64">
        <v>1</v>
      </c>
      <c r="DG64">
        <v>1</v>
      </c>
    </row>
    <row r="65" spans="1:118">
      <c r="A65" s="2" t="s">
        <v>54</v>
      </c>
      <c r="B65" s="2">
        <f t="shared" si="29"/>
        <v>7</v>
      </c>
      <c r="C65" s="2">
        <f t="shared" si="30"/>
        <v>2</v>
      </c>
      <c r="D65" s="2">
        <f t="shared" si="31"/>
        <v>5</v>
      </c>
      <c r="E65" s="9">
        <f t="shared" si="32"/>
        <v>6.4814814814814811E-2</v>
      </c>
      <c r="F65" s="9">
        <f t="shared" si="33"/>
        <v>0.08</v>
      </c>
      <c r="G65" s="9">
        <f t="shared" si="34"/>
        <v>6.0240963855421686E-2</v>
      </c>
      <c r="H65" s="2"/>
      <c r="I65" s="2"/>
      <c r="J65" s="2"/>
      <c r="L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</row>
    <row r="66" spans="1:118">
      <c r="A66" s="2" t="s">
        <v>55</v>
      </c>
      <c r="B66" s="2">
        <f t="shared" si="29"/>
        <v>0</v>
      </c>
      <c r="C66" s="2">
        <f t="shared" si="30"/>
        <v>0</v>
      </c>
      <c r="D66" s="2">
        <f t="shared" si="31"/>
        <v>0</v>
      </c>
      <c r="E66" s="9">
        <f t="shared" si="32"/>
        <v>0</v>
      </c>
      <c r="F66" s="9">
        <f t="shared" si="33"/>
        <v>0</v>
      </c>
      <c r="G66" s="9">
        <f t="shared" si="34"/>
        <v>0</v>
      </c>
      <c r="H66" s="2"/>
      <c r="I66" s="2"/>
      <c r="J66" s="2"/>
    </row>
    <row r="67" spans="1:118">
      <c r="A67" s="2" t="s">
        <v>56</v>
      </c>
      <c r="B67" s="2">
        <f t="shared" si="29"/>
        <v>8</v>
      </c>
      <c r="C67" s="2">
        <f t="shared" si="30"/>
        <v>4</v>
      </c>
      <c r="D67" s="2">
        <f t="shared" si="31"/>
        <v>4</v>
      </c>
      <c r="E67" s="9">
        <f t="shared" si="32"/>
        <v>7.407407407407407E-2</v>
      </c>
      <c r="F67" s="9">
        <f t="shared" si="33"/>
        <v>0.16</v>
      </c>
      <c r="G67" s="9">
        <f t="shared" si="34"/>
        <v>4.8192771084337352E-2</v>
      </c>
      <c r="H67" s="2"/>
      <c r="I67" s="2"/>
      <c r="J67" s="2"/>
      <c r="L67">
        <v>1</v>
      </c>
      <c r="N67">
        <v>1</v>
      </c>
      <c r="AR67">
        <v>1</v>
      </c>
      <c r="BK67">
        <v>1</v>
      </c>
      <c r="CA67">
        <v>1</v>
      </c>
      <c r="DH67">
        <v>1</v>
      </c>
      <c r="DJ67">
        <v>1</v>
      </c>
      <c r="DK67">
        <v>1</v>
      </c>
    </row>
    <row r="68" spans="1:118">
      <c r="A68" s="2" t="s">
        <v>57</v>
      </c>
      <c r="B68" s="2">
        <f t="shared" si="29"/>
        <v>5</v>
      </c>
      <c r="C68" s="2">
        <f t="shared" si="30"/>
        <v>3</v>
      </c>
      <c r="D68" s="2">
        <f t="shared" si="31"/>
        <v>2</v>
      </c>
      <c r="E68" s="9">
        <f t="shared" si="32"/>
        <v>4.6296296296296294E-2</v>
      </c>
      <c r="F68" s="9">
        <f t="shared" si="33"/>
        <v>0.12</v>
      </c>
      <c r="G68" s="9">
        <f t="shared" si="34"/>
        <v>2.4096385542168676E-2</v>
      </c>
      <c r="H68" s="2"/>
      <c r="I68" s="2"/>
      <c r="J68" s="2"/>
      <c r="N68">
        <v>1</v>
      </c>
      <c r="Y68" s="12">
        <v>1</v>
      </c>
      <c r="AV68">
        <v>1</v>
      </c>
      <c r="CA68">
        <v>1</v>
      </c>
      <c r="DG68">
        <v>1</v>
      </c>
    </row>
    <row r="69" spans="1:118">
      <c r="A69" s="1" t="s">
        <v>45</v>
      </c>
      <c r="B69" s="2">
        <f t="shared" si="29"/>
        <v>11</v>
      </c>
      <c r="C69" s="2">
        <f t="shared" si="30"/>
        <v>4</v>
      </c>
      <c r="D69" s="2">
        <f t="shared" si="31"/>
        <v>7</v>
      </c>
      <c r="E69" s="9">
        <f t="shared" si="32"/>
        <v>0.10185185185185185</v>
      </c>
      <c r="F69" s="9">
        <f t="shared" si="33"/>
        <v>0.16</v>
      </c>
      <c r="G69" s="9">
        <f t="shared" si="34"/>
        <v>8.4337349397590355E-2</v>
      </c>
      <c r="H69" s="2"/>
      <c r="I69" s="2"/>
      <c r="J69" s="2"/>
      <c r="K69">
        <v>1</v>
      </c>
      <c r="O69" s="12">
        <v>1</v>
      </c>
      <c r="W69" s="12">
        <v>1</v>
      </c>
      <c r="AA69">
        <v>1</v>
      </c>
      <c r="AH69">
        <v>1</v>
      </c>
      <c r="AN69">
        <v>1</v>
      </c>
      <c r="AO69">
        <v>1</v>
      </c>
      <c r="AX69">
        <v>1</v>
      </c>
      <c r="CC69">
        <v>1</v>
      </c>
      <c r="CQ69">
        <v>1</v>
      </c>
      <c r="CT69">
        <v>1</v>
      </c>
    </row>
    <row r="70" spans="1:118">
      <c r="A70" s="14" t="s">
        <v>58</v>
      </c>
      <c r="B70" s="3"/>
      <c r="C70" s="3"/>
      <c r="D70" s="3"/>
      <c r="E70" s="3"/>
      <c r="F70" s="3"/>
      <c r="G70" s="3"/>
      <c r="H70" s="3"/>
      <c r="I70" s="3"/>
      <c r="J70" s="3"/>
      <c r="BL70">
        <v>1</v>
      </c>
    </row>
    <row r="71" spans="1:118">
      <c r="A71" s="2" t="s">
        <v>60</v>
      </c>
      <c r="B71" s="2">
        <f t="shared" ref="B71:B76" si="35">COUNT(K71:DN71)</f>
        <v>38</v>
      </c>
      <c r="C71" s="2">
        <f t="shared" ref="C71:C76" si="36">COUNTIFS($K$93:$DN$93,1,$K71:$DN71,1)</f>
        <v>9</v>
      </c>
      <c r="D71" s="2">
        <f t="shared" ref="D71:D76" si="37">COUNTIFS($K$94:$DN$94,1,$K71:$DN71,1)</f>
        <v>29</v>
      </c>
      <c r="E71" s="9">
        <f t="shared" ref="E71:E76" si="38">B71/108</f>
        <v>0.35185185185185186</v>
      </c>
      <c r="F71" s="9">
        <f t="shared" ref="F71:F76" si="39">C71/25</f>
        <v>0.36</v>
      </c>
      <c r="G71" s="9">
        <f t="shared" ref="G71:G76" si="40">D71/83</f>
        <v>0.3493975903614458</v>
      </c>
      <c r="H71" s="2"/>
      <c r="I71" s="2"/>
      <c r="J71" s="2"/>
      <c r="L71">
        <v>1</v>
      </c>
      <c r="O71" s="12">
        <v>1</v>
      </c>
      <c r="R71">
        <v>1</v>
      </c>
      <c r="S71">
        <v>1</v>
      </c>
      <c r="U71">
        <v>1</v>
      </c>
      <c r="V71">
        <v>1</v>
      </c>
      <c r="W71" s="12">
        <v>1</v>
      </c>
      <c r="Y71" s="12">
        <v>1</v>
      </c>
      <c r="AC71">
        <v>1</v>
      </c>
      <c r="AD71">
        <v>1</v>
      </c>
      <c r="AF71">
        <v>1</v>
      </c>
      <c r="AH71">
        <v>1</v>
      </c>
      <c r="AL71">
        <v>1</v>
      </c>
      <c r="AM71">
        <v>1</v>
      </c>
      <c r="AO71">
        <v>1</v>
      </c>
      <c r="AQ71">
        <v>1</v>
      </c>
      <c r="AT71">
        <v>1</v>
      </c>
      <c r="AU71">
        <v>1</v>
      </c>
      <c r="AV71">
        <v>1</v>
      </c>
      <c r="AW71">
        <v>1</v>
      </c>
      <c r="AX71">
        <v>1</v>
      </c>
      <c r="BD71">
        <v>1</v>
      </c>
      <c r="BF71">
        <v>1</v>
      </c>
      <c r="BY71">
        <v>1</v>
      </c>
      <c r="CB71">
        <v>1</v>
      </c>
      <c r="CI71">
        <v>1</v>
      </c>
      <c r="CL71">
        <v>1</v>
      </c>
      <c r="CS71">
        <v>1</v>
      </c>
      <c r="CU71">
        <v>1</v>
      </c>
      <c r="CV71">
        <v>1</v>
      </c>
      <c r="DC71">
        <v>1</v>
      </c>
      <c r="DD71">
        <v>1</v>
      </c>
      <c r="DF71">
        <v>1</v>
      </c>
      <c r="DH71">
        <v>1</v>
      </c>
      <c r="DJ71">
        <v>1</v>
      </c>
      <c r="DK71">
        <v>1</v>
      </c>
      <c r="DL71">
        <v>1</v>
      </c>
      <c r="DM71">
        <v>1</v>
      </c>
    </row>
    <row r="72" spans="1:118">
      <c r="A72" s="2" t="s">
        <v>61</v>
      </c>
      <c r="B72" s="2">
        <f t="shared" si="35"/>
        <v>21</v>
      </c>
      <c r="C72" s="2">
        <f t="shared" si="36"/>
        <v>7</v>
      </c>
      <c r="D72" s="2">
        <f t="shared" si="37"/>
        <v>14</v>
      </c>
      <c r="E72" s="9">
        <f t="shared" si="38"/>
        <v>0.19444444444444445</v>
      </c>
      <c r="F72" s="9">
        <f t="shared" si="39"/>
        <v>0.28000000000000003</v>
      </c>
      <c r="G72" s="9">
        <f t="shared" si="40"/>
        <v>0.16867469879518071</v>
      </c>
      <c r="H72" s="2"/>
      <c r="I72" s="2"/>
      <c r="J72" s="2"/>
      <c r="K72">
        <v>1</v>
      </c>
      <c r="L72">
        <v>1</v>
      </c>
      <c r="M72">
        <v>1</v>
      </c>
      <c r="AK72">
        <v>1</v>
      </c>
      <c r="AL72">
        <v>1</v>
      </c>
      <c r="AM72">
        <v>1</v>
      </c>
      <c r="AN72">
        <v>1</v>
      </c>
      <c r="AP72">
        <v>1</v>
      </c>
      <c r="AQ72">
        <v>1</v>
      </c>
      <c r="AR72">
        <v>1</v>
      </c>
      <c r="AW72">
        <v>1</v>
      </c>
      <c r="BA72">
        <v>1</v>
      </c>
      <c r="BB72">
        <v>1</v>
      </c>
      <c r="BC72">
        <v>1</v>
      </c>
      <c r="BD72">
        <v>1</v>
      </c>
      <c r="BM72">
        <v>1</v>
      </c>
      <c r="BZ72">
        <v>1</v>
      </c>
      <c r="CF72">
        <v>1</v>
      </c>
      <c r="CP72">
        <v>1</v>
      </c>
      <c r="DE72">
        <v>1</v>
      </c>
      <c r="DI72">
        <v>1</v>
      </c>
    </row>
    <row r="73" spans="1:118">
      <c r="A73" s="2" t="s">
        <v>62</v>
      </c>
      <c r="B73" s="2">
        <f t="shared" si="35"/>
        <v>4</v>
      </c>
      <c r="C73" s="2">
        <f t="shared" si="36"/>
        <v>0</v>
      </c>
      <c r="D73" s="2">
        <f t="shared" si="37"/>
        <v>4</v>
      </c>
      <c r="E73" s="9">
        <f t="shared" si="38"/>
        <v>3.7037037037037035E-2</v>
      </c>
      <c r="F73" s="9">
        <f t="shared" si="39"/>
        <v>0</v>
      </c>
      <c r="G73" s="9">
        <f t="shared" si="40"/>
        <v>4.8192771084337352E-2</v>
      </c>
      <c r="H73" s="2"/>
      <c r="I73" s="2"/>
      <c r="J73" s="2"/>
      <c r="AN73">
        <v>1</v>
      </c>
      <c r="AY73">
        <v>1</v>
      </c>
      <c r="AZ73">
        <v>1</v>
      </c>
      <c r="BC73">
        <v>1</v>
      </c>
    </row>
    <row r="74" spans="1:118">
      <c r="A74" s="2" t="s">
        <v>63</v>
      </c>
      <c r="B74" s="2">
        <f t="shared" si="35"/>
        <v>17</v>
      </c>
      <c r="C74" s="2">
        <f t="shared" si="36"/>
        <v>6</v>
      </c>
      <c r="D74" s="2">
        <f t="shared" si="37"/>
        <v>11</v>
      </c>
      <c r="E74" s="9">
        <f t="shared" si="38"/>
        <v>0.15740740740740741</v>
      </c>
      <c r="F74" s="9">
        <f t="shared" si="39"/>
        <v>0.24</v>
      </c>
      <c r="G74" s="9">
        <f t="shared" si="40"/>
        <v>0.13253012048192772</v>
      </c>
      <c r="H74" s="2"/>
      <c r="I74" s="2"/>
      <c r="J74" s="2"/>
      <c r="N74">
        <v>1</v>
      </c>
      <c r="AI74">
        <v>1</v>
      </c>
      <c r="AJ74">
        <v>1</v>
      </c>
      <c r="AK74">
        <v>1</v>
      </c>
      <c r="AR74">
        <v>1</v>
      </c>
      <c r="BH74">
        <v>1</v>
      </c>
      <c r="BI74">
        <v>1</v>
      </c>
      <c r="BJ74">
        <v>1</v>
      </c>
      <c r="BN74">
        <v>1</v>
      </c>
      <c r="BP74">
        <v>1</v>
      </c>
      <c r="BQ74">
        <v>1</v>
      </c>
      <c r="BR74">
        <v>1</v>
      </c>
      <c r="BS74">
        <v>1</v>
      </c>
      <c r="BU74">
        <v>1</v>
      </c>
      <c r="BV74">
        <v>1</v>
      </c>
      <c r="BX74">
        <v>1</v>
      </c>
      <c r="DG74">
        <v>1</v>
      </c>
    </row>
    <row r="75" spans="1:118">
      <c r="A75" s="2" t="s">
        <v>64</v>
      </c>
      <c r="B75" s="2">
        <f t="shared" si="35"/>
        <v>33</v>
      </c>
      <c r="C75" s="2">
        <f t="shared" si="36"/>
        <v>8</v>
      </c>
      <c r="D75" s="2">
        <f t="shared" si="37"/>
        <v>25</v>
      </c>
      <c r="E75" s="9">
        <f t="shared" si="38"/>
        <v>0.30555555555555558</v>
      </c>
      <c r="F75" s="9">
        <f t="shared" si="39"/>
        <v>0.32</v>
      </c>
      <c r="G75" s="9">
        <f t="shared" si="40"/>
        <v>0.30120481927710846</v>
      </c>
      <c r="H75" s="2"/>
      <c r="I75" s="2"/>
      <c r="J75" s="2"/>
      <c r="P75">
        <v>1</v>
      </c>
      <c r="Q75">
        <v>1</v>
      </c>
      <c r="T75">
        <v>1</v>
      </c>
      <c r="X75" s="12">
        <v>1</v>
      </c>
      <c r="Z75">
        <v>1</v>
      </c>
      <c r="AA75">
        <v>1</v>
      </c>
      <c r="AB75">
        <v>1</v>
      </c>
      <c r="AE75">
        <v>1</v>
      </c>
      <c r="AG75">
        <v>1</v>
      </c>
      <c r="AI75">
        <v>1</v>
      </c>
      <c r="AQ75">
        <v>1</v>
      </c>
      <c r="AW75">
        <v>1</v>
      </c>
      <c r="BE75">
        <v>1</v>
      </c>
      <c r="BG75">
        <v>1</v>
      </c>
      <c r="CC75">
        <v>1</v>
      </c>
      <c r="CD75">
        <v>1</v>
      </c>
      <c r="CE75">
        <v>1</v>
      </c>
      <c r="CG75">
        <v>1</v>
      </c>
      <c r="CH75">
        <v>1</v>
      </c>
      <c r="CJ75">
        <v>1</v>
      </c>
      <c r="CK75">
        <v>1</v>
      </c>
      <c r="CM75">
        <v>1</v>
      </c>
      <c r="CN75">
        <v>1</v>
      </c>
      <c r="CO75">
        <v>1</v>
      </c>
      <c r="CR75">
        <v>1</v>
      </c>
      <c r="CW75">
        <v>1</v>
      </c>
      <c r="CX75">
        <v>1</v>
      </c>
      <c r="CY75">
        <v>1</v>
      </c>
      <c r="CZ75">
        <v>1</v>
      </c>
      <c r="DA75">
        <v>1</v>
      </c>
      <c r="DB75">
        <v>1</v>
      </c>
      <c r="DG75">
        <v>1</v>
      </c>
      <c r="DN75">
        <v>1</v>
      </c>
    </row>
    <row r="76" spans="1:118">
      <c r="A76" s="1" t="s">
        <v>59</v>
      </c>
      <c r="B76" s="2">
        <f t="shared" si="35"/>
        <v>2</v>
      </c>
      <c r="C76" s="2">
        <f t="shared" si="36"/>
        <v>0</v>
      </c>
      <c r="D76" s="2">
        <f t="shared" si="37"/>
        <v>2</v>
      </c>
      <c r="E76" s="9">
        <f t="shared" si="38"/>
        <v>1.8518518518518517E-2</v>
      </c>
      <c r="F76" s="9">
        <f t="shared" si="39"/>
        <v>0</v>
      </c>
      <c r="G76" s="9">
        <f t="shared" si="40"/>
        <v>2.4096385542168676E-2</v>
      </c>
      <c r="H76" s="2"/>
      <c r="I76" s="2"/>
      <c r="J76" s="2"/>
      <c r="AS76">
        <v>1</v>
      </c>
      <c r="BW76">
        <v>1</v>
      </c>
    </row>
    <row r="77" spans="1:118">
      <c r="A77" s="14" t="s">
        <v>65</v>
      </c>
      <c r="B77" s="3"/>
      <c r="C77" s="3"/>
      <c r="D77" s="3"/>
      <c r="E77" s="3"/>
      <c r="F77" s="3"/>
      <c r="G77" s="3"/>
      <c r="H77" s="3"/>
      <c r="I77" s="3"/>
      <c r="J77" s="3"/>
      <c r="BO77">
        <v>1</v>
      </c>
    </row>
    <row r="78" spans="1:118">
      <c r="A78" s="2" t="s">
        <v>67</v>
      </c>
      <c r="B78" s="2">
        <f t="shared" ref="B78:B91" si="41">COUNT(K78:DN78)</f>
        <v>14</v>
      </c>
      <c r="C78" s="2">
        <f t="shared" ref="C78:C91" si="42">COUNTIFS($K$93:$DN$93,1,$K78:$DN78,1)</f>
        <v>4</v>
      </c>
      <c r="D78" s="2">
        <f t="shared" ref="D78:D91" si="43">COUNTIFS($K$94:$DN$94,1,$K78:$DN78,1)</f>
        <v>10</v>
      </c>
      <c r="E78" s="9">
        <f t="shared" ref="E78:E91" si="44">B78/108</f>
        <v>0.12962962962962962</v>
      </c>
      <c r="F78" s="9">
        <f t="shared" ref="F78:F91" si="45">C78/25</f>
        <v>0.16</v>
      </c>
      <c r="G78" s="9">
        <f t="shared" ref="G78:G91" si="46">D78/83</f>
        <v>0.12048192771084337</v>
      </c>
      <c r="H78" s="2"/>
      <c r="I78" s="2"/>
      <c r="J78" s="2"/>
      <c r="L78">
        <v>1</v>
      </c>
      <c r="AQ78">
        <v>1</v>
      </c>
      <c r="AT78">
        <v>1</v>
      </c>
      <c r="BA78">
        <v>1</v>
      </c>
      <c r="BB78">
        <v>1</v>
      </c>
      <c r="BJ78">
        <v>1</v>
      </c>
      <c r="BO78">
        <v>1</v>
      </c>
      <c r="BP78">
        <v>1</v>
      </c>
      <c r="BR78">
        <v>1</v>
      </c>
      <c r="BS78">
        <v>1</v>
      </c>
      <c r="BT78">
        <v>1</v>
      </c>
      <c r="CP78">
        <v>1</v>
      </c>
      <c r="DJ78">
        <v>1</v>
      </c>
      <c r="DK78">
        <v>1</v>
      </c>
    </row>
    <row r="79" spans="1:118">
      <c r="A79" s="2" t="s">
        <v>68</v>
      </c>
      <c r="B79" s="2">
        <f t="shared" si="41"/>
        <v>16</v>
      </c>
      <c r="C79" s="2">
        <f t="shared" si="42"/>
        <v>8</v>
      </c>
      <c r="D79" s="2">
        <f t="shared" si="43"/>
        <v>8</v>
      </c>
      <c r="E79" s="9">
        <f t="shared" si="44"/>
        <v>0.14814814814814814</v>
      </c>
      <c r="F79" s="9">
        <f t="shared" si="45"/>
        <v>0.32</v>
      </c>
      <c r="G79" s="9">
        <f t="shared" si="46"/>
        <v>9.6385542168674704E-2</v>
      </c>
      <c r="H79" s="2"/>
      <c r="I79" s="2"/>
      <c r="J79" s="2"/>
      <c r="N79">
        <v>1</v>
      </c>
      <c r="Q79">
        <v>1</v>
      </c>
      <c r="W79" s="12">
        <v>1</v>
      </c>
      <c r="Y79" s="12">
        <v>1</v>
      </c>
      <c r="AL79">
        <v>1</v>
      </c>
      <c r="AX79">
        <v>1</v>
      </c>
      <c r="CA79">
        <v>1</v>
      </c>
      <c r="CG79">
        <v>1</v>
      </c>
      <c r="CL79">
        <v>1</v>
      </c>
      <c r="CP79">
        <v>1</v>
      </c>
      <c r="CR79">
        <v>1</v>
      </c>
      <c r="CS79">
        <v>1</v>
      </c>
      <c r="DG79">
        <v>1</v>
      </c>
      <c r="DJ79">
        <v>1</v>
      </c>
      <c r="DL79">
        <v>1</v>
      </c>
      <c r="DM79">
        <v>1</v>
      </c>
    </row>
    <row r="80" spans="1:118">
      <c r="A80" s="2" t="s">
        <v>69</v>
      </c>
      <c r="B80" s="2">
        <f t="shared" si="41"/>
        <v>31</v>
      </c>
      <c r="C80" s="2">
        <f t="shared" si="42"/>
        <v>7</v>
      </c>
      <c r="D80" s="2">
        <f t="shared" si="43"/>
        <v>24</v>
      </c>
      <c r="E80" s="9">
        <f t="shared" si="44"/>
        <v>0.28703703703703703</v>
      </c>
      <c r="F80" s="9">
        <f t="shared" si="45"/>
        <v>0.28000000000000003</v>
      </c>
      <c r="G80" s="9">
        <f t="shared" si="46"/>
        <v>0.28915662650602408</v>
      </c>
      <c r="H80" s="2"/>
      <c r="I80" s="2"/>
      <c r="J80" s="2"/>
      <c r="K80">
        <v>1</v>
      </c>
      <c r="R80">
        <v>1</v>
      </c>
      <c r="S80">
        <v>1</v>
      </c>
      <c r="T80">
        <v>1</v>
      </c>
      <c r="AC80">
        <v>1</v>
      </c>
      <c r="AK80">
        <v>1</v>
      </c>
      <c r="AM80">
        <v>1</v>
      </c>
      <c r="AN80">
        <v>1</v>
      </c>
      <c r="AO80">
        <v>1</v>
      </c>
      <c r="AQ80">
        <v>1</v>
      </c>
      <c r="AU80">
        <v>1</v>
      </c>
      <c r="BA80">
        <v>1</v>
      </c>
      <c r="BB80">
        <v>1</v>
      </c>
      <c r="BC80">
        <v>1</v>
      </c>
      <c r="BE80">
        <v>1</v>
      </c>
      <c r="BM80">
        <v>1</v>
      </c>
      <c r="BU80">
        <v>1</v>
      </c>
      <c r="BV80">
        <v>1</v>
      </c>
      <c r="CA80">
        <v>1</v>
      </c>
      <c r="CB80">
        <v>1</v>
      </c>
      <c r="CI80">
        <v>1</v>
      </c>
      <c r="CL80">
        <v>1</v>
      </c>
      <c r="CP80">
        <v>1</v>
      </c>
      <c r="CR80">
        <v>1</v>
      </c>
      <c r="CU80">
        <v>1</v>
      </c>
      <c r="DD80">
        <v>1</v>
      </c>
      <c r="DG80">
        <v>1</v>
      </c>
      <c r="DI80">
        <v>1</v>
      </c>
      <c r="DJ80">
        <v>1</v>
      </c>
      <c r="DM80">
        <v>1</v>
      </c>
      <c r="DN80">
        <v>1</v>
      </c>
    </row>
    <row r="81" spans="1:118">
      <c r="A81" s="5" t="s">
        <v>70</v>
      </c>
      <c r="B81" s="2">
        <f t="shared" si="41"/>
        <v>1</v>
      </c>
      <c r="C81" s="2">
        <f t="shared" si="42"/>
        <v>0</v>
      </c>
      <c r="D81" s="2">
        <f t="shared" si="43"/>
        <v>1</v>
      </c>
      <c r="E81" s="9">
        <f t="shared" si="44"/>
        <v>9.2592592592592587E-3</v>
      </c>
      <c r="F81" s="9">
        <f t="shared" si="45"/>
        <v>0</v>
      </c>
      <c r="G81" s="9">
        <f t="shared" si="46"/>
        <v>1.2048192771084338E-2</v>
      </c>
      <c r="H81" s="2"/>
      <c r="I81" s="2"/>
      <c r="J81" s="2"/>
      <c r="BC81">
        <v>1</v>
      </c>
    </row>
    <row r="82" spans="1:118">
      <c r="A82" s="5" t="s">
        <v>71</v>
      </c>
      <c r="B82" s="2">
        <f t="shared" si="41"/>
        <v>2</v>
      </c>
      <c r="C82" s="2">
        <f t="shared" si="42"/>
        <v>1</v>
      </c>
      <c r="D82" s="2">
        <f t="shared" si="43"/>
        <v>1</v>
      </c>
      <c r="E82" s="9">
        <f t="shared" si="44"/>
        <v>1.8518518518518517E-2</v>
      </c>
      <c r="F82" s="9">
        <f t="shared" si="45"/>
        <v>0.04</v>
      </c>
      <c r="G82" s="9">
        <f t="shared" si="46"/>
        <v>1.2048192771084338E-2</v>
      </c>
      <c r="H82" s="2"/>
      <c r="I82" s="2"/>
      <c r="J82" s="2"/>
      <c r="BI82">
        <v>1</v>
      </c>
      <c r="BU82">
        <v>1</v>
      </c>
    </row>
    <row r="83" spans="1:118">
      <c r="A83" s="5" t="s">
        <v>72</v>
      </c>
      <c r="B83" s="2">
        <f t="shared" si="41"/>
        <v>1</v>
      </c>
      <c r="C83" s="2">
        <f t="shared" si="42"/>
        <v>0</v>
      </c>
      <c r="D83" s="2">
        <f t="shared" si="43"/>
        <v>1</v>
      </c>
      <c r="E83" s="9">
        <f t="shared" si="44"/>
        <v>9.2592592592592587E-3</v>
      </c>
      <c r="F83" s="9">
        <f t="shared" si="45"/>
        <v>0</v>
      </c>
      <c r="G83" s="9">
        <f t="shared" si="46"/>
        <v>1.2048192771084338E-2</v>
      </c>
      <c r="H83" s="2"/>
      <c r="I83" s="2"/>
      <c r="J83" s="2"/>
      <c r="BC83">
        <v>1</v>
      </c>
    </row>
    <row r="84" spans="1:118">
      <c r="A84" s="5" t="s">
        <v>73</v>
      </c>
      <c r="B84" s="2">
        <f t="shared" si="41"/>
        <v>7</v>
      </c>
      <c r="C84" s="2">
        <f t="shared" si="42"/>
        <v>1</v>
      </c>
      <c r="D84" s="2">
        <f t="shared" si="43"/>
        <v>6</v>
      </c>
      <c r="E84" s="9">
        <f t="shared" si="44"/>
        <v>6.4814814814814811E-2</v>
      </c>
      <c r="F84" s="9">
        <f t="shared" si="45"/>
        <v>0.04</v>
      </c>
      <c r="G84" s="9">
        <f t="shared" si="46"/>
        <v>7.2289156626506021E-2</v>
      </c>
      <c r="H84" s="2"/>
      <c r="I84" s="2"/>
      <c r="J84" s="2"/>
      <c r="BY84">
        <v>1</v>
      </c>
      <c r="CV84">
        <v>1</v>
      </c>
      <c r="CW84">
        <v>1</v>
      </c>
      <c r="CX84">
        <v>1</v>
      </c>
      <c r="DD84">
        <v>1</v>
      </c>
      <c r="DG84">
        <v>1</v>
      </c>
      <c r="DM84">
        <v>1</v>
      </c>
    </row>
    <row r="85" spans="1:118">
      <c r="A85" s="5" t="s">
        <v>74</v>
      </c>
      <c r="B85" s="2">
        <f t="shared" si="41"/>
        <v>1</v>
      </c>
      <c r="C85" s="2">
        <f t="shared" si="42"/>
        <v>0</v>
      </c>
      <c r="D85" s="2">
        <f t="shared" si="43"/>
        <v>1</v>
      </c>
      <c r="E85" s="9">
        <f t="shared" si="44"/>
        <v>9.2592592592592587E-3</v>
      </c>
      <c r="F85" s="9">
        <f t="shared" si="45"/>
        <v>0</v>
      </c>
      <c r="G85" s="9">
        <f t="shared" si="46"/>
        <v>1.2048192771084338E-2</v>
      </c>
      <c r="H85" s="2"/>
      <c r="I85" s="2"/>
      <c r="J85" s="2"/>
      <c r="CA85">
        <v>1</v>
      </c>
    </row>
    <row r="86" spans="1:118">
      <c r="A86" s="2" t="s">
        <v>75</v>
      </c>
      <c r="B86" s="2">
        <f t="shared" si="41"/>
        <v>5</v>
      </c>
      <c r="C86" s="2">
        <f t="shared" si="42"/>
        <v>1</v>
      </c>
      <c r="D86" s="2">
        <f t="shared" si="43"/>
        <v>4</v>
      </c>
      <c r="E86" s="9">
        <f t="shared" si="44"/>
        <v>4.6296296296296294E-2</v>
      </c>
      <c r="F86" s="9">
        <f t="shared" si="45"/>
        <v>0.04</v>
      </c>
      <c r="G86" s="9">
        <f t="shared" si="46"/>
        <v>4.8192771084337352E-2</v>
      </c>
      <c r="H86" s="2"/>
      <c r="I86" s="2"/>
      <c r="J86" s="2"/>
      <c r="AH86">
        <v>1</v>
      </c>
      <c r="AQ86">
        <v>1</v>
      </c>
      <c r="AZ86">
        <v>1</v>
      </c>
      <c r="BG86">
        <v>1</v>
      </c>
      <c r="BK86">
        <v>1</v>
      </c>
    </row>
    <row r="87" spans="1:118">
      <c r="A87" s="5" t="s">
        <v>76</v>
      </c>
      <c r="B87" s="2">
        <f t="shared" si="41"/>
        <v>3</v>
      </c>
      <c r="C87" s="2">
        <f t="shared" si="42"/>
        <v>1</v>
      </c>
      <c r="D87" s="2">
        <f t="shared" si="43"/>
        <v>2</v>
      </c>
      <c r="E87" s="9">
        <f t="shared" si="44"/>
        <v>2.7777777777777776E-2</v>
      </c>
      <c r="F87" s="9">
        <f t="shared" si="45"/>
        <v>0.04</v>
      </c>
      <c r="G87" s="9">
        <f t="shared" si="46"/>
        <v>2.4096385542168676E-2</v>
      </c>
      <c r="H87" s="2"/>
      <c r="I87" s="2"/>
      <c r="J87" s="2"/>
      <c r="AH87">
        <v>1</v>
      </c>
      <c r="AZ87">
        <v>1</v>
      </c>
      <c r="CG87">
        <v>1</v>
      </c>
    </row>
    <row r="88" spans="1:118">
      <c r="A88" s="5" t="s">
        <v>77</v>
      </c>
      <c r="B88" s="2">
        <f t="shared" si="41"/>
        <v>0</v>
      </c>
      <c r="C88" s="2">
        <f t="shared" si="42"/>
        <v>0</v>
      </c>
      <c r="D88" s="2">
        <f t="shared" si="43"/>
        <v>0</v>
      </c>
      <c r="E88" s="9">
        <f t="shared" si="44"/>
        <v>0</v>
      </c>
      <c r="F88" s="9">
        <f t="shared" si="45"/>
        <v>0</v>
      </c>
      <c r="G88" s="9">
        <f t="shared" si="46"/>
        <v>0</v>
      </c>
      <c r="H88" s="2"/>
      <c r="I88" s="2"/>
      <c r="J88" s="2"/>
    </row>
    <row r="89" spans="1:118">
      <c r="A89" s="5" t="s">
        <v>78</v>
      </c>
      <c r="B89" s="2">
        <f t="shared" si="41"/>
        <v>1</v>
      </c>
      <c r="C89" s="2">
        <f t="shared" si="42"/>
        <v>0</v>
      </c>
      <c r="D89" s="2">
        <f t="shared" si="43"/>
        <v>1</v>
      </c>
      <c r="E89" s="9">
        <f t="shared" si="44"/>
        <v>9.2592592592592587E-3</v>
      </c>
      <c r="F89" s="9">
        <f t="shared" si="45"/>
        <v>0</v>
      </c>
      <c r="G89" s="9">
        <f t="shared" si="46"/>
        <v>1.2048192771084338E-2</v>
      </c>
      <c r="H89" s="2"/>
      <c r="I89" s="2"/>
      <c r="J89" s="2"/>
      <c r="CA89">
        <v>1</v>
      </c>
    </row>
    <row r="90" spans="1:118">
      <c r="A90" s="2" t="s">
        <v>79</v>
      </c>
      <c r="B90" s="2">
        <f t="shared" si="41"/>
        <v>26</v>
      </c>
      <c r="C90" s="2">
        <f t="shared" si="42"/>
        <v>3</v>
      </c>
      <c r="D90" s="2">
        <f t="shared" si="43"/>
        <v>23</v>
      </c>
      <c r="E90" s="9">
        <f t="shared" si="44"/>
        <v>0.24074074074074073</v>
      </c>
      <c r="F90" s="9">
        <f t="shared" si="45"/>
        <v>0.12</v>
      </c>
      <c r="G90" s="9">
        <f t="shared" si="46"/>
        <v>0.27710843373493976</v>
      </c>
      <c r="H90" s="2"/>
      <c r="I90" s="2"/>
      <c r="J90" s="2"/>
      <c r="AK90">
        <v>1</v>
      </c>
      <c r="AQ90">
        <v>1</v>
      </c>
      <c r="AR90">
        <v>1</v>
      </c>
      <c r="AV90">
        <v>1</v>
      </c>
      <c r="AY90">
        <v>1</v>
      </c>
      <c r="BA90">
        <v>1</v>
      </c>
      <c r="BB90">
        <v>1</v>
      </c>
      <c r="BF90">
        <v>1</v>
      </c>
      <c r="BI90">
        <v>1</v>
      </c>
      <c r="BJ90">
        <v>1</v>
      </c>
      <c r="BK90">
        <v>1</v>
      </c>
      <c r="BL90">
        <v>1</v>
      </c>
      <c r="BO90">
        <v>1</v>
      </c>
      <c r="BQ90">
        <v>1</v>
      </c>
      <c r="BR90">
        <v>1</v>
      </c>
      <c r="BT90">
        <v>1</v>
      </c>
      <c r="BU90">
        <v>1</v>
      </c>
      <c r="BX90">
        <v>1</v>
      </c>
      <c r="DC90">
        <v>1</v>
      </c>
      <c r="DE90">
        <v>1</v>
      </c>
      <c r="DF90">
        <v>1</v>
      </c>
      <c r="DH90">
        <v>1</v>
      </c>
      <c r="DI90">
        <v>1</v>
      </c>
      <c r="DJ90">
        <v>1</v>
      </c>
      <c r="DL90">
        <v>1</v>
      </c>
      <c r="DM90">
        <v>1</v>
      </c>
    </row>
    <row r="91" spans="1:118">
      <c r="A91" s="1" t="s">
        <v>66</v>
      </c>
      <c r="B91" s="2">
        <f t="shared" si="41"/>
        <v>5</v>
      </c>
      <c r="C91" s="2">
        <f t="shared" si="42"/>
        <v>2</v>
      </c>
      <c r="D91" s="2">
        <f t="shared" si="43"/>
        <v>3</v>
      </c>
      <c r="E91" s="9">
        <f t="shared" si="44"/>
        <v>4.6296296296296294E-2</v>
      </c>
      <c r="F91" s="9">
        <f t="shared" si="45"/>
        <v>0.08</v>
      </c>
      <c r="G91" s="9">
        <f t="shared" si="46"/>
        <v>3.614457831325301E-2</v>
      </c>
      <c r="H91" s="2"/>
      <c r="I91" s="2"/>
      <c r="J91" s="2"/>
      <c r="O91" s="12">
        <v>1</v>
      </c>
      <c r="AH91">
        <v>1</v>
      </c>
      <c r="AI91">
        <v>1</v>
      </c>
      <c r="BP91">
        <v>1</v>
      </c>
      <c r="CA91">
        <v>1</v>
      </c>
    </row>
    <row r="92" spans="1:118">
      <c r="A92" s="14" t="s">
        <v>80</v>
      </c>
      <c r="B92" s="4"/>
      <c r="C92" s="4"/>
      <c r="D92" s="4"/>
      <c r="E92" s="4"/>
      <c r="F92" s="4"/>
      <c r="G92" s="4"/>
      <c r="H92" s="4"/>
      <c r="I92" s="4"/>
      <c r="J92" s="4"/>
    </row>
    <row r="93" spans="1:118">
      <c r="A93" s="2" t="s">
        <v>81</v>
      </c>
      <c r="B93" s="2">
        <f t="shared" ref="B93:B98" si="47">COUNT(K93:DN93)</f>
        <v>25</v>
      </c>
      <c r="C93" s="2">
        <f t="shared" ref="C93:C97" si="48">COUNTIFS($K$93:$DN$93,1,$K93:$DN93,1)</f>
        <v>25</v>
      </c>
      <c r="D93" s="2">
        <f t="shared" ref="D93:D97" si="49">COUNTIFS($K$94:$DN$94,1,$K93:$DN93,1)</f>
        <v>0</v>
      </c>
      <c r="E93" s="9">
        <f t="shared" ref="E93:E98" si="50">B93/108</f>
        <v>0.23148148148148148</v>
      </c>
      <c r="F93" s="9"/>
      <c r="G93" s="9"/>
      <c r="H93" s="2"/>
      <c r="I93" s="2"/>
      <c r="J93" s="2"/>
      <c r="L93">
        <v>1</v>
      </c>
      <c r="M93">
        <v>1</v>
      </c>
      <c r="N93">
        <v>1</v>
      </c>
      <c r="W93" s="12">
        <v>1</v>
      </c>
      <c r="Y93" s="12">
        <v>1</v>
      </c>
      <c r="AE93">
        <v>1</v>
      </c>
      <c r="AG93">
        <v>1</v>
      </c>
      <c r="AH93">
        <v>1</v>
      </c>
      <c r="AJ93">
        <v>1</v>
      </c>
      <c r="AR93">
        <v>1</v>
      </c>
      <c r="AW93">
        <v>1</v>
      </c>
      <c r="BD93">
        <v>1</v>
      </c>
      <c r="BP93">
        <v>1</v>
      </c>
      <c r="BU93">
        <v>1</v>
      </c>
      <c r="CB93">
        <v>1</v>
      </c>
      <c r="CC93">
        <v>1</v>
      </c>
      <c r="CD93">
        <v>1</v>
      </c>
      <c r="CF93">
        <v>1</v>
      </c>
      <c r="CP93">
        <v>1</v>
      </c>
      <c r="CR93">
        <v>1</v>
      </c>
      <c r="CS93">
        <v>1</v>
      </c>
      <c r="CT93">
        <v>1</v>
      </c>
      <c r="DG93">
        <v>1</v>
      </c>
      <c r="DJ93">
        <v>1</v>
      </c>
      <c r="DN93">
        <v>1</v>
      </c>
    </row>
    <row r="94" spans="1:118">
      <c r="A94" s="2" t="s">
        <v>82</v>
      </c>
      <c r="B94" s="2">
        <f t="shared" si="47"/>
        <v>83</v>
      </c>
      <c r="C94" s="2">
        <f t="shared" si="48"/>
        <v>0</v>
      </c>
      <c r="D94" s="2">
        <f t="shared" si="49"/>
        <v>83</v>
      </c>
      <c r="E94" s="9">
        <f t="shared" si="50"/>
        <v>0.76851851851851849</v>
      </c>
      <c r="F94" s="9"/>
      <c r="G94" s="9"/>
      <c r="H94" s="2"/>
      <c r="I94" s="2"/>
      <c r="J94" s="2"/>
      <c r="K94">
        <v>1</v>
      </c>
      <c r="O94" s="12">
        <v>1</v>
      </c>
      <c r="P94">
        <v>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X94" s="12">
        <v>1</v>
      </c>
      <c r="Z94">
        <v>1</v>
      </c>
      <c r="AA94">
        <v>1</v>
      </c>
      <c r="AB94">
        <v>1</v>
      </c>
      <c r="AC94">
        <v>1</v>
      </c>
      <c r="AD94">
        <v>1</v>
      </c>
      <c r="AF94">
        <v>1</v>
      </c>
      <c r="AI94">
        <v>1</v>
      </c>
      <c r="AK94">
        <v>1</v>
      </c>
      <c r="AL94">
        <v>1</v>
      </c>
      <c r="AM94">
        <v>1</v>
      </c>
      <c r="AN94">
        <v>1</v>
      </c>
      <c r="AO94">
        <v>1</v>
      </c>
      <c r="AP94">
        <v>1</v>
      </c>
      <c r="AQ94">
        <v>1</v>
      </c>
      <c r="AS94">
        <v>1</v>
      </c>
      <c r="AT94">
        <v>1</v>
      </c>
      <c r="AU94">
        <v>1</v>
      </c>
      <c r="AV94">
        <v>1</v>
      </c>
      <c r="AX94">
        <v>1</v>
      </c>
      <c r="AY94">
        <v>1</v>
      </c>
      <c r="AZ94">
        <v>1</v>
      </c>
      <c r="BA94">
        <v>1</v>
      </c>
      <c r="BB94">
        <v>1</v>
      </c>
      <c r="BC94">
        <v>1</v>
      </c>
      <c r="BE94">
        <v>1</v>
      </c>
      <c r="BF94">
        <v>1</v>
      </c>
      <c r="BG94">
        <v>1</v>
      </c>
      <c r="BH94">
        <v>1</v>
      </c>
      <c r="BI94">
        <v>1</v>
      </c>
      <c r="BJ94">
        <v>1</v>
      </c>
      <c r="BK94">
        <v>1</v>
      </c>
      <c r="BL94">
        <v>1</v>
      </c>
      <c r="BM94">
        <v>1</v>
      </c>
      <c r="BN94">
        <v>1</v>
      </c>
      <c r="BO94">
        <v>1</v>
      </c>
      <c r="BQ94">
        <v>1</v>
      </c>
      <c r="BR94">
        <v>1</v>
      </c>
      <c r="BS94">
        <v>1</v>
      </c>
      <c r="BT94">
        <v>1</v>
      </c>
      <c r="BV94">
        <v>1</v>
      </c>
      <c r="BW94">
        <v>1</v>
      </c>
      <c r="BX94">
        <v>1</v>
      </c>
      <c r="BY94">
        <v>1</v>
      </c>
      <c r="BZ94">
        <v>1</v>
      </c>
      <c r="CA94">
        <v>1</v>
      </c>
      <c r="CE94">
        <v>1</v>
      </c>
      <c r="CG94">
        <v>1</v>
      </c>
      <c r="CH94">
        <v>1</v>
      </c>
      <c r="CI94">
        <v>1</v>
      </c>
      <c r="CJ94">
        <v>1</v>
      </c>
      <c r="CK94">
        <v>1</v>
      </c>
      <c r="CL94">
        <v>1</v>
      </c>
      <c r="CM94">
        <v>1</v>
      </c>
      <c r="CN94">
        <v>1</v>
      </c>
      <c r="CO94">
        <v>1</v>
      </c>
      <c r="CQ94">
        <v>1</v>
      </c>
      <c r="CU94">
        <v>1</v>
      </c>
      <c r="CV94">
        <v>1</v>
      </c>
      <c r="CW94">
        <v>1</v>
      </c>
      <c r="CX94">
        <v>1</v>
      </c>
      <c r="CY94">
        <v>1</v>
      </c>
      <c r="CZ94">
        <v>1</v>
      </c>
      <c r="DA94">
        <v>1</v>
      </c>
      <c r="DB94">
        <v>1</v>
      </c>
      <c r="DC94">
        <v>1</v>
      </c>
      <c r="DD94">
        <v>1</v>
      </c>
      <c r="DE94">
        <v>1</v>
      </c>
      <c r="DF94">
        <v>1</v>
      </c>
      <c r="DH94">
        <v>1</v>
      </c>
      <c r="DI94">
        <v>1</v>
      </c>
      <c r="DK94">
        <v>1</v>
      </c>
      <c r="DL94">
        <v>1</v>
      </c>
      <c r="DM94">
        <v>1</v>
      </c>
    </row>
    <row r="95" spans="1:118">
      <c r="A95" s="2" t="s">
        <v>83</v>
      </c>
      <c r="B95" s="2">
        <f t="shared" si="47"/>
        <v>10</v>
      </c>
      <c r="C95" s="2">
        <f t="shared" si="48"/>
        <v>2</v>
      </c>
      <c r="D95" s="2">
        <f t="shared" si="49"/>
        <v>8</v>
      </c>
      <c r="E95" s="9">
        <f t="shared" si="50"/>
        <v>9.2592592592592587E-2</v>
      </c>
      <c r="F95" s="9">
        <f>C95/25</f>
        <v>0.08</v>
      </c>
      <c r="G95" s="9">
        <f>D95/83</f>
        <v>9.6385542168674704E-2</v>
      </c>
      <c r="H95" s="2"/>
      <c r="I95" s="2"/>
      <c r="J95" s="2"/>
      <c r="N95">
        <v>1</v>
      </c>
      <c r="AZ95">
        <v>1</v>
      </c>
      <c r="BO95">
        <v>1</v>
      </c>
      <c r="BW95">
        <v>1</v>
      </c>
      <c r="CA95">
        <v>1</v>
      </c>
      <c r="CV95">
        <v>1</v>
      </c>
      <c r="CW95">
        <v>1</v>
      </c>
      <c r="CX95">
        <v>1</v>
      </c>
      <c r="CY95">
        <v>1</v>
      </c>
      <c r="DN95">
        <v>1</v>
      </c>
    </row>
    <row r="96" spans="1:118">
      <c r="A96" s="2" t="s">
        <v>84</v>
      </c>
      <c r="B96" s="2">
        <f t="shared" si="47"/>
        <v>7</v>
      </c>
      <c r="C96" s="2">
        <f t="shared" si="48"/>
        <v>1</v>
      </c>
      <c r="D96" s="2">
        <f t="shared" si="49"/>
        <v>6</v>
      </c>
      <c r="E96" s="9">
        <f t="shared" si="50"/>
        <v>6.4814814814814811E-2</v>
      </c>
      <c r="F96" s="9">
        <f>C96/25</f>
        <v>0.04</v>
      </c>
      <c r="G96" s="9">
        <f>D96/83</f>
        <v>7.2289156626506021E-2</v>
      </c>
      <c r="H96" s="2"/>
      <c r="I96" s="2"/>
      <c r="J96" s="2"/>
      <c r="M96">
        <v>1</v>
      </c>
      <c r="AI96">
        <v>1</v>
      </c>
      <c r="AN96">
        <v>1</v>
      </c>
      <c r="BB96">
        <v>1</v>
      </c>
      <c r="BZ96">
        <v>1</v>
      </c>
      <c r="DC96">
        <v>1</v>
      </c>
      <c r="DL96">
        <v>1</v>
      </c>
    </row>
    <row r="97" spans="1:117">
      <c r="A97" s="2" t="s">
        <v>85</v>
      </c>
      <c r="B97" s="2">
        <f t="shared" si="47"/>
        <v>27</v>
      </c>
      <c r="C97" s="2">
        <f t="shared" si="48"/>
        <v>8</v>
      </c>
      <c r="D97" s="2">
        <f t="shared" si="49"/>
        <v>19</v>
      </c>
      <c r="E97" s="9">
        <f t="shared" si="50"/>
        <v>0.25</v>
      </c>
      <c r="F97" s="9">
        <f>C97/25</f>
        <v>0.32</v>
      </c>
      <c r="G97" s="9">
        <f>D97/83</f>
        <v>0.2289156626506024</v>
      </c>
      <c r="H97" s="2"/>
      <c r="I97" s="2"/>
      <c r="J97" s="2"/>
      <c r="P97">
        <v>1</v>
      </c>
      <c r="Q97">
        <v>1</v>
      </c>
      <c r="R97">
        <v>1</v>
      </c>
      <c r="T97">
        <v>1</v>
      </c>
      <c r="AC97">
        <v>1</v>
      </c>
      <c r="AE97">
        <v>1</v>
      </c>
      <c r="AJ97">
        <v>1</v>
      </c>
      <c r="AL97">
        <v>1</v>
      </c>
      <c r="AM97">
        <v>1</v>
      </c>
      <c r="AO97">
        <v>1</v>
      </c>
      <c r="AV97">
        <v>1</v>
      </c>
      <c r="BD97">
        <v>1</v>
      </c>
      <c r="BE97">
        <v>1</v>
      </c>
      <c r="BP97">
        <v>1</v>
      </c>
      <c r="BQ97">
        <v>1</v>
      </c>
      <c r="BR97">
        <v>1</v>
      </c>
      <c r="BT97">
        <v>1</v>
      </c>
      <c r="BU97">
        <v>1</v>
      </c>
      <c r="CB97">
        <v>1</v>
      </c>
      <c r="CE97">
        <v>1</v>
      </c>
      <c r="CG97">
        <v>1</v>
      </c>
      <c r="CI97">
        <v>1</v>
      </c>
      <c r="CR97">
        <v>1</v>
      </c>
      <c r="CZ97">
        <v>1</v>
      </c>
      <c r="DA97">
        <v>1</v>
      </c>
      <c r="DH97">
        <v>1</v>
      </c>
      <c r="DJ97">
        <v>1</v>
      </c>
    </row>
    <row r="98" spans="1:117">
      <c r="A98" s="2" t="s">
        <v>86</v>
      </c>
      <c r="B98" s="2">
        <f t="shared" si="47"/>
        <v>63</v>
      </c>
      <c r="C98" s="2">
        <f>COUNTIFS($K$93:$DN$93,1,$K98:$DN98,1)</f>
        <v>14</v>
      </c>
      <c r="D98" s="2">
        <f>COUNTIFS($K$94:$DN$94,1,$K98:$DN98,1)</f>
        <v>49</v>
      </c>
      <c r="E98" s="9">
        <f t="shared" si="50"/>
        <v>0.58333333333333337</v>
      </c>
      <c r="F98" s="9">
        <f>C98/25</f>
        <v>0.56000000000000005</v>
      </c>
      <c r="G98" s="9">
        <f>D98/83</f>
        <v>0.59036144578313254</v>
      </c>
      <c r="H98" s="2"/>
      <c r="I98" s="2"/>
      <c r="J98" s="2"/>
      <c r="K98">
        <v>1</v>
      </c>
      <c r="L98">
        <v>1</v>
      </c>
      <c r="O98" s="12">
        <v>1</v>
      </c>
      <c r="S98">
        <v>1</v>
      </c>
      <c r="U98">
        <v>1</v>
      </c>
      <c r="V98">
        <v>1</v>
      </c>
      <c r="W98" s="12">
        <v>1</v>
      </c>
      <c r="X98" s="12">
        <v>1</v>
      </c>
      <c r="Y98" s="12">
        <v>1</v>
      </c>
      <c r="Z98">
        <v>1</v>
      </c>
      <c r="AA98">
        <v>1</v>
      </c>
      <c r="AB98">
        <v>1</v>
      </c>
      <c r="AD98">
        <v>1</v>
      </c>
      <c r="AF98">
        <v>1</v>
      </c>
      <c r="AG98">
        <v>1</v>
      </c>
      <c r="AH98">
        <v>1</v>
      </c>
      <c r="AK98">
        <v>1</v>
      </c>
      <c r="AP98">
        <v>1</v>
      </c>
      <c r="AQ98">
        <v>1</v>
      </c>
      <c r="AR98">
        <v>1</v>
      </c>
      <c r="AS98">
        <v>1</v>
      </c>
      <c r="AT98">
        <v>1</v>
      </c>
      <c r="AU98">
        <v>1</v>
      </c>
      <c r="AW98">
        <v>1</v>
      </c>
      <c r="AX98">
        <v>1</v>
      </c>
      <c r="AY98">
        <v>1</v>
      </c>
      <c r="BA98">
        <v>1</v>
      </c>
      <c r="BC98">
        <v>1</v>
      </c>
      <c r="BF98">
        <v>1</v>
      </c>
      <c r="BG98">
        <v>1</v>
      </c>
      <c r="BH98">
        <v>1</v>
      </c>
      <c r="BI98">
        <v>1</v>
      </c>
      <c r="BJ98">
        <v>1</v>
      </c>
      <c r="BL98">
        <v>1</v>
      </c>
      <c r="BM98">
        <v>1</v>
      </c>
      <c r="BN98">
        <v>1</v>
      </c>
      <c r="BS98">
        <v>1</v>
      </c>
      <c r="BV98">
        <v>1</v>
      </c>
      <c r="BX98">
        <v>1</v>
      </c>
      <c r="BY98">
        <v>1</v>
      </c>
      <c r="CC98">
        <v>1</v>
      </c>
      <c r="CD98">
        <v>1</v>
      </c>
      <c r="CF98">
        <v>1</v>
      </c>
      <c r="CH98">
        <v>1</v>
      </c>
      <c r="CJ98">
        <v>1</v>
      </c>
      <c r="CK98">
        <v>1</v>
      </c>
      <c r="CL98">
        <v>1</v>
      </c>
      <c r="CM98">
        <v>1</v>
      </c>
      <c r="CN98">
        <v>1</v>
      </c>
      <c r="CO98">
        <v>1</v>
      </c>
      <c r="CP98">
        <v>1</v>
      </c>
      <c r="CQ98">
        <v>1</v>
      </c>
      <c r="CS98">
        <v>1</v>
      </c>
      <c r="CT98">
        <v>1</v>
      </c>
      <c r="CU98">
        <v>1</v>
      </c>
      <c r="DB98">
        <v>1</v>
      </c>
      <c r="DD98">
        <v>1</v>
      </c>
      <c r="DE98">
        <v>1</v>
      </c>
      <c r="DF98">
        <v>1</v>
      </c>
      <c r="DG98">
        <v>1</v>
      </c>
      <c r="DI98">
        <v>1</v>
      </c>
      <c r="DK98">
        <v>1</v>
      </c>
      <c r="DM98">
        <v>1</v>
      </c>
    </row>
    <row r="99" spans="1:117">
      <c r="B99" s="2"/>
      <c r="C99" s="2"/>
      <c r="D99" s="2"/>
      <c r="E99" s="2"/>
      <c r="F99" s="2"/>
      <c r="G99" s="2"/>
      <c r="H99" s="2"/>
      <c r="I99" s="2"/>
      <c r="J99" s="2"/>
    </row>
    <row r="104" spans="1:117">
      <c r="A104" s="2" t="s">
        <v>94</v>
      </c>
      <c r="B104" s="2"/>
      <c r="C104" s="2"/>
      <c r="D104" s="2"/>
      <c r="E104" s="2"/>
      <c r="F104" s="2"/>
      <c r="G104" s="2"/>
      <c r="H104" s="2"/>
      <c r="I104" s="2"/>
      <c r="J104" s="2"/>
      <c r="K104" t="s">
        <v>99</v>
      </c>
    </row>
    <row r="105" spans="1:117">
      <c r="A105" s="2" t="s">
        <v>96</v>
      </c>
      <c r="B105" s="2"/>
      <c r="C105" s="2"/>
      <c r="D105" s="2"/>
      <c r="E105" s="2"/>
      <c r="F105" s="2"/>
      <c r="G105" s="2"/>
      <c r="H105" s="2"/>
      <c r="I105" s="2"/>
      <c r="J105" s="2"/>
      <c r="K105" t="s">
        <v>100</v>
      </c>
    </row>
    <row r="106" spans="1:117">
      <c r="A106" s="2" t="s">
        <v>97</v>
      </c>
      <c r="B106" s="2"/>
      <c r="C106" s="2"/>
      <c r="D106" s="2"/>
      <c r="E106" s="2"/>
      <c r="F106" s="2"/>
      <c r="G106" s="2"/>
      <c r="H106" s="2"/>
      <c r="I106" s="2"/>
      <c r="J106" s="2"/>
      <c r="K106" t="s">
        <v>33</v>
      </c>
    </row>
    <row r="107" spans="1:117">
      <c r="A107" s="2" t="s">
        <v>95</v>
      </c>
      <c r="B107" s="2"/>
      <c r="C107" s="2"/>
      <c r="D107" s="2"/>
      <c r="E107" s="2"/>
      <c r="F107" s="2"/>
      <c r="G107" s="2"/>
      <c r="H107" s="2"/>
      <c r="I107" s="2"/>
      <c r="J107" s="2"/>
      <c r="K107" t="s">
        <v>101</v>
      </c>
    </row>
    <row r="109" spans="1:117">
      <c r="A109" s="2" t="s">
        <v>83</v>
      </c>
      <c r="B109" s="16">
        <v>9.2592592592592587E-2</v>
      </c>
    </row>
    <row r="110" spans="1:117">
      <c r="A110" s="2" t="s">
        <v>84</v>
      </c>
      <c r="B110" s="16">
        <v>6.4814814814814811E-2</v>
      </c>
    </row>
    <row r="111" spans="1:117">
      <c r="A111" s="2" t="s">
        <v>85</v>
      </c>
      <c r="B111" s="16">
        <v>0.25</v>
      </c>
    </row>
    <row r="112" spans="1:117">
      <c r="A112" s="2" t="s">
        <v>86</v>
      </c>
      <c r="B112" s="16">
        <v>0.58333333333333337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8"/>
  <sheetViews>
    <sheetView topLeftCell="A79" workbookViewId="0">
      <selection activeCell="A105" sqref="A105"/>
    </sheetView>
  </sheetViews>
  <sheetFormatPr defaultRowHeight="15"/>
  <cols>
    <col min="1" max="1" width="57.140625" bestFit="1" customWidth="1"/>
    <col min="3" max="3" width="4" bestFit="1" customWidth="1"/>
    <col min="4" max="5" width="3" customWidth="1"/>
    <col min="6" max="8" width="4.28515625" customWidth="1"/>
  </cols>
  <sheetData>
    <row r="1" spans="1:8">
      <c r="A1" s="13" t="s">
        <v>0</v>
      </c>
      <c r="C1" s="2" t="s">
        <v>113</v>
      </c>
      <c r="D1" s="2" t="s">
        <v>102</v>
      </c>
      <c r="E1" s="2" t="s">
        <v>96</v>
      </c>
      <c r="F1" s="2" t="s">
        <v>113</v>
      </c>
      <c r="G1" s="2" t="s">
        <v>103</v>
      </c>
      <c r="H1" s="2" t="s">
        <v>104</v>
      </c>
    </row>
    <row r="2" spans="1:8">
      <c r="A2" s="2" t="s">
        <v>93</v>
      </c>
      <c r="C2" s="2">
        <v>100</v>
      </c>
      <c r="D2" s="2">
        <v>23</v>
      </c>
      <c r="E2" s="2">
        <v>77</v>
      </c>
      <c r="F2" s="9">
        <v>0.92592592592592593</v>
      </c>
      <c r="G2" s="9">
        <v>0.92</v>
      </c>
      <c r="H2" s="9">
        <v>0.92771084337349397</v>
      </c>
    </row>
    <row r="3" spans="1:8">
      <c r="A3" s="2" t="s">
        <v>2</v>
      </c>
      <c r="C3" s="2">
        <v>4</v>
      </c>
      <c r="D3" s="2">
        <v>0</v>
      </c>
      <c r="E3" s="2">
        <v>4</v>
      </c>
      <c r="F3" s="9">
        <v>3.7037037037037035E-2</v>
      </c>
      <c r="G3" s="9">
        <v>0</v>
      </c>
      <c r="H3" s="9">
        <v>4.8192771084337352E-2</v>
      </c>
    </row>
    <row r="4" spans="1:8">
      <c r="A4" s="1" t="s">
        <v>1</v>
      </c>
      <c r="C4" s="2">
        <v>4</v>
      </c>
      <c r="D4" s="2">
        <v>2</v>
      </c>
      <c r="E4" s="2">
        <v>2</v>
      </c>
      <c r="F4" s="9">
        <v>3.7037037037037035E-2</v>
      </c>
      <c r="G4" s="9">
        <v>0.08</v>
      </c>
      <c r="H4" s="9">
        <v>2.4096385542168676E-2</v>
      </c>
    </row>
    <row r="5" spans="1:8">
      <c r="A5" s="14" t="s">
        <v>3</v>
      </c>
      <c r="C5" s="2"/>
      <c r="D5" s="2"/>
      <c r="E5" s="2"/>
      <c r="F5" s="2"/>
      <c r="G5" s="2"/>
      <c r="H5" s="2"/>
    </row>
    <row r="6" spans="1:8">
      <c r="A6" s="2" t="s">
        <v>5</v>
      </c>
      <c r="C6" s="2">
        <v>0</v>
      </c>
      <c r="D6" s="2">
        <v>0</v>
      </c>
      <c r="E6" s="2">
        <v>0</v>
      </c>
      <c r="F6" s="9">
        <v>0</v>
      </c>
      <c r="G6" s="9">
        <v>0</v>
      </c>
      <c r="H6" s="9">
        <v>0</v>
      </c>
    </row>
    <row r="7" spans="1:8">
      <c r="A7" s="2" t="s">
        <v>6</v>
      </c>
      <c r="C7" s="2">
        <v>7</v>
      </c>
      <c r="D7" s="2">
        <v>0</v>
      </c>
      <c r="E7" s="2">
        <v>7</v>
      </c>
      <c r="F7" s="9">
        <v>6.4814814814814811E-2</v>
      </c>
      <c r="G7" s="9">
        <v>0</v>
      </c>
      <c r="H7" s="9">
        <v>8.4337349397590355E-2</v>
      </c>
    </row>
    <row r="8" spans="1:8">
      <c r="A8" s="1" t="s">
        <v>4</v>
      </c>
      <c r="C8" s="2">
        <v>6</v>
      </c>
      <c r="D8" s="2">
        <v>2</v>
      </c>
      <c r="E8" s="2">
        <v>4</v>
      </c>
      <c r="F8" s="9">
        <v>5.5555555555555552E-2</v>
      </c>
      <c r="G8" s="9">
        <v>0.08</v>
      </c>
      <c r="H8" s="9">
        <v>4.8192771084337352E-2</v>
      </c>
    </row>
    <row r="9" spans="1:8">
      <c r="A9" s="2" t="s">
        <v>89</v>
      </c>
      <c r="C9" s="2">
        <v>8</v>
      </c>
      <c r="D9" s="2">
        <v>1</v>
      </c>
      <c r="E9" s="2">
        <v>7</v>
      </c>
      <c r="F9" s="9">
        <v>7.407407407407407E-2</v>
      </c>
      <c r="G9" s="9">
        <v>0.04</v>
      </c>
      <c r="H9" s="9">
        <v>8.4337349397590355E-2</v>
      </c>
    </row>
    <row r="10" spans="1:8">
      <c r="A10" s="2" t="s">
        <v>7</v>
      </c>
      <c r="C10" s="2">
        <v>28</v>
      </c>
      <c r="D10" s="2">
        <v>5</v>
      </c>
      <c r="E10" s="2">
        <v>23</v>
      </c>
      <c r="F10" s="9">
        <v>0.25925925925925924</v>
      </c>
      <c r="G10" s="9">
        <v>0.2</v>
      </c>
      <c r="H10" s="9">
        <v>0.27710843373493976</v>
      </c>
    </row>
    <row r="11" spans="1:8">
      <c r="A11" s="2" t="s">
        <v>9</v>
      </c>
      <c r="C11" s="2">
        <v>3</v>
      </c>
      <c r="D11" s="2">
        <v>1</v>
      </c>
      <c r="E11" s="2">
        <v>2</v>
      </c>
      <c r="F11" s="9">
        <v>2.7777777777777776E-2</v>
      </c>
      <c r="G11" s="9">
        <v>0.04</v>
      </c>
      <c r="H11" s="9">
        <v>2.4096385542168676E-2</v>
      </c>
    </row>
    <row r="12" spans="1:8">
      <c r="A12" s="2" t="s">
        <v>10</v>
      </c>
      <c r="C12" s="2">
        <v>46</v>
      </c>
      <c r="D12" s="2">
        <v>13</v>
      </c>
      <c r="E12" s="2">
        <v>33</v>
      </c>
      <c r="F12" s="9">
        <v>0.42592592592592593</v>
      </c>
      <c r="G12" s="9">
        <v>0.52</v>
      </c>
      <c r="H12" s="9">
        <v>0.39759036144578314</v>
      </c>
    </row>
    <row r="13" spans="1:8">
      <c r="A13" s="2" t="s">
        <v>11</v>
      </c>
      <c r="C13" s="2">
        <v>8</v>
      </c>
      <c r="D13" s="2">
        <v>1</v>
      </c>
      <c r="E13" s="2">
        <v>7</v>
      </c>
      <c r="F13" s="9">
        <v>7.407407407407407E-2</v>
      </c>
      <c r="G13" s="9">
        <v>0.04</v>
      </c>
      <c r="H13" s="9">
        <v>8.4337349397590355E-2</v>
      </c>
    </row>
    <row r="14" spans="1:8">
      <c r="A14" s="2" t="s">
        <v>12</v>
      </c>
      <c r="C14" s="2">
        <v>3</v>
      </c>
      <c r="D14" s="2">
        <v>1</v>
      </c>
      <c r="E14" s="2">
        <v>2</v>
      </c>
      <c r="F14" s="9">
        <v>2.7777777777777776E-2</v>
      </c>
      <c r="G14" s="9">
        <v>0.04</v>
      </c>
      <c r="H14" s="9">
        <v>2.4096385542168676E-2</v>
      </c>
    </row>
    <row r="15" spans="1:8">
      <c r="A15" s="2" t="s">
        <v>90</v>
      </c>
      <c r="C15" s="2">
        <v>1</v>
      </c>
      <c r="D15" s="2">
        <v>1</v>
      </c>
      <c r="E15" s="2">
        <v>0</v>
      </c>
      <c r="F15" s="9">
        <v>9.2592592592592587E-3</v>
      </c>
      <c r="G15" s="9">
        <v>0.04</v>
      </c>
      <c r="H15" s="9">
        <v>0</v>
      </c>
    </row>
    <row r="16" spans="1:8">
      <c r="A16" s="1" t="s">
        <v>8</v>
      </c>
      <c r="C16" s="2">
        <v>7</v>
      </c>
      <c r="D16" s="2">
        <v>2</v>
      </c>
      <c r="E16" s="2">
        <v>5</v>
      </c>
      <c r="F16" s="9">
        <v>6.4814814814814811E-2</v>
      </c>
      <c r="G16" s="9">
        <v>0.08</v>
      </c>
      <c r="H16" s="9">
        <v>6.0240963855421686E-2</v>
      </c>
    </row>
    <row r="17" spans="1:8">
      <c r="A17" s="14" t="s">
        <v>13</v>
      </c>
      <c r="C17" s="3"/>
      <c r="D17" s="3"/>
      <c r="E17" s="3"/>
      <c r="F17" s="3"/>
      <c r="G17" s="3"/>
      <c r="H17" s="3"/>
    </row>
    <row r="18" spans="1:8">
      <c r="A18" s="2" t="s">
        <v>14</v>
      </c>
      <c r="C18" s="2">
        <v>70</v>
      </c>
      <c r="D18" s="2">
        <v>16</v>
      </c>
      <c r="E18" s="2">
        <v>54</v>
      </c>
      <c r="F18" s="9">
        <v>0.64814814814814814</v>
      </c>
      <c r="G18" s="9">
        <v>0.64</v>
      </c>
      <c r="H18" s="9">
        <v>0.6506024096385542</v>
      </c>
    </row>
    <row r="19" spans="1:8">
      <c r="A19" s="2" t="s">
        <v>15</v>
      </c>
      <c r="C19" s="2">
        <v>46</v>
      </c>
      <c r="D19" s="2">
        <v>12</v>
      </c>
      <c r="E19" s="2">
        <v>34</v>
      </c>
      <c r="F19" s="9">
        <v>0.42592592592592593</v>
      </c>
      <c r="G19" s="9">
        <v>0.48</v>
      </c>
      <c r="H19" s="9">
        <v>0.40963855421686746</v>
      </c>
    </row>
    <row r="20" spans="1:8">
      <c r="A20" s="2" t="s">
        <v>16</v>
      </c>
      <c r="C20" s="2">
        <v>35</v>
      </c>
      <c r="D20" s="2">
        <v>5</v>
      </c>
      <c r="E20" s="2">
        <v>30</v>
      </c>
      <c r="F20" s="9">
        <v>0.32407407407407407</v>
      </c>
      <c r="G20" s="9">
        <v>0.2</v>
      </c>
      <c r="H20" s="9">
        <v>0.36144578313253012</v>
      </c>
    </row>
    <row r="21" spans="1:8">
      <c r="A21" s="2" t="s">
        <v>17</v>
      </c>
      <c r="C21" s="2">
        <v>73</v>
      </c>
      <c r="D21" s="2">
        <v>18</v>
      </c>
      <c r="E21" s="2">
        <v>55</v>
      </c>
      <c r="F21" s="9">
        <v>0.67592592592592593</v>
      </c>
      <c r="G21" s="9">
        <v>0.72</v>
      </c>
      <c r="H21" s="9">
        <v>0.66265060240963858</v>
      </c>
    </row>
    <row r="22" spans="1:8">
      <c r="A22" s="2" t="s">
        <v>18</v>
      </c>
      <c r="C22" s="2">
        <v>13</v>
      </c>
      <c r="D22" s="2">
        <v>4</v>
      </c>
      <c r="E22" s="2">
        <v>9</v>
      </c>
      <c r="F22" s="9">
        <v>0.12037037037037036</v>
      </c>
      <c r="G22" s="9">
        <v>0.16</v>
      </c>
      <c r="H22" s="9">
        <v>0.10843373493975904</v>
      </c>
    </row>
    <row r="23" spans="1:8">
      <c r="A23" s="14" t="s">
        <v>19</v>
      </c>
      <c r="C23" s="4"/>
      <c r="D23" s="4"/>
      <c r="E23" s="4"/>
      <c r="F23" s="4"/>
      <c r="G23" s="4"/>
      <c r="H23" s="4"/>
    </row>
    <row r="24" spans="1:8">
      <c r="A24" s="2" t="s">
        <v>20</v>
      </c>
      <c r="C24" s="2">
        <v>41</v>
      </c>
      <c r="D24" s="2">
        <v>10</v>
      </c>
      <c r="E24" s="2">
        <v>31</v>
      </c>
      <c r="F24" s="9">
        <v>0.37962962962962965</v>
      </c>
      <c r="G24" s="9">
        <v>0.4</v>
      </c>
      <c r="H24" s="9">
        <v>0.37349397590361444</v>
      </c>
    </row>
    <row r="25" spans="1:8">
      <c r="A25" s="2" t="s">
        <v>21</v>
      </c>
      <c r="C25" s="2">
        <v>25</v>
      </c>
      <c r="D25" s="2">
        <v>8</v>
      </c>
      <c r="E25" s="2">
        <v>17</v>
      </c>
      <c r="F25" s="9">
        <v>0.23148148148148148</v>
      </c>
      <c r="G25" s="9">
        <v>0.32</v>
      </c>
      <c r="H25" s="9">
        <v>0.20481927710843373</v>
      </c>
    </row>
    <row r="26" spans="1:8">
      <c r="A26" s="2" t="s">
        <v>22</v>
      </c>
      <c r="C26" s="2">
        <v>4</v>
      </c>
      <c r="D26" s="2">
        <v>1</v>
      </c>
      <c r="E26" s="2">
        <v>3</v>
      </c>
      <c r="F26" s="9">
        <v>3.7037037037037035E-2</v>
      </c>
      <c r="G26" s="9">
        <v>0.04</v>
      </c>
      <c r="H26" s="9">
        <v>3.614457831325301E-2</v>
      </c>
    </row>
    <row r="27" spans="1:8">
      <c r="A27" s="2" t="s">
        <v>23</v>
      </c>
      <c r="C27" s="2">
        <v>27</v>
      </c>
      <c r="D27" s="2">
        <v>7</v>
      </c>
      <c r="E27" s="2">
        <v>20</v>
      </c>
      <c r="F27" s="9">
        <v>0.25</v>
      </c>
      <c r="G27" s="9">
        <v>0.28000000000000003</v>
      </c>
      <c r="H27" s="9">
        <v>0.24096385542168675</v>
      </c>
    </row>
    <row r="28" spans="1:8">
      <c r="A28" s="2" t="s">
        <v>24</v>
      </c>
      <c r="C28" s="2">
        <v>17</v>
      </c>
      <c r="D28" s="2">
        <v>2</v>
      </c>
      <c r="E28" s="2">
        <v>15</v>
      </c>
      <c r="F28" s="9">
        <v>0.15740740740740741</v>
      </c>
      <c r="G28" s="9">
        <v>0.08</v>
      </c>
      <c r="H28" s="9">
        <v>0.18072289156626506</v>
      </c>
    </row>
    <row r="29" spans="1:8">
      <c r="A29" s="2" t="s">
        <v>25</v>
      </c>
      <c r="C29" s="2">
        <v>1</v>
      </c>
      <c r="D29" s="2">
        <v>0</v>
      </c>
      <c r="E29" s="2">
        <v>1</v>
      </c>
      <c r="F29" s="9">
        <v>9.2592592592592587E-3</v>
      </c>
      <c r="G29" s="9">
        <v>0</v>
      </c>
      <c r="H29" s="9">
        <v>1.2048192771084338E-2</v>
      </c>
    </row>
    <row r="30" spans="1:8">
      <c r="A30" s="2" t="s">
        <v>26</v>
      </c>
      <c r="C30" s="2">
        <v>5</v>
      </c>
      <c r="D30" s="2">
        <v>1</v>
      </c>
      <c r="E30" s="2">
        <v>4</v>
      </c>
      <c r="F30" s="9">
        <v>4.6296296296296294E-2</v>
      </c>
      <c r="G30" s="9">
        <v>0.04</v>
      </c>
      <c r="H30" s="9">
        <v>4.8192771084337352E-2</v>
      </c>
    </row>
    <row r="31" spans="1:8">
      <c r="A31" s="2" t="s">
        <v>27</v>
      </c>
      <c r="C31" s="2">
        <v>8</v>
      </c>
      <c r="D31" s="2">
        <v>3</v>
      </c>
      <c r="E31" s="2">
        <v>5</v>
      </c>
      <c r="F31" s="9">
        <v>7.407407407407407E-2</v>
      </c>
      <c r="G31" s="9">
        <v>0.12</v>
      </c>
      <c r="H31" s="9">
        <v>6.0240963855421686E-2</v>
      </c>
    </row>
    <row r="32" spans="1:8">
      <c r="A32" s="2" t="s">
        <v>28</v>
      </c>
      <c r="C32" s="2">
        <v>1</v>
      </c>
      <c r="D32" s="2">
        <v>0</v>
      </c>
      <c r="E32" s="2">
        <v>1</v>
      </c>
      <c r="F32" s="9">
        <v>9.2592592592592587E-3</v>
      </c>
      <c r="G32" s="9">
        <v>0</v>
      </c>
      <c r="H32" s="9">
        <v>1.2048192771084338E-2</v>
      </c>
    </row>
    <row r="33" spans="1:8">
      <c r="A33" s="2" t="s">
        <v>29</v>
      </c>
      <c r="C33" s="2">
        <v>6</v>
      </c>
      <c r="D33" s="2">
        <v>0</v>
      </c>
      <c r="E33" s="2">
        <v>6</v>
      </c>
      <c r="F33" s="9">
        <v>5.5555555555555552E-2</v>
      </c>
      <c r="G33" s="9">
        <v>0</v>
      </c>
      <c r="H33" s="9">
        <v>7.2289156626506021E-2</v>
      </c>
    </row>
    <row r="34" spans="1:8">
      <c r="A34" s="2" t="s">
        <v>30</v>
      </c>
      <c r="C34" s="2">
        <v>3</v>
      </c>
      <c r="D34" s="2">
        <v>1</v>
      </c>
      <c r="E34" s="2">
        <v>2</v>
      </c>
      <c r="F34" s="9">
        <v>2.7777777777777776E-2</v>
      </c>
      <c r="G34" s="9">
        <v>0.04</v>
      </c>
      <c r="H34" s="9">
        <v>2.4096385542168676E-2</v>
      </c>
    </row>
    <row r="35" spans="1:8">
      <c r="A35" s="2" t="s">
        <v>31</v>
      </c>
      <c r="C35" s="2">
        <v>4</v>
      </c>
      <c r="D35" s="2">
        <v>2</v>
      </c>
      <c r="E35" s="2">
        <v>2</v>
      </c>
      <c r="F35" s="9">
        <v>3.7037037037037035E-2</v>
      </c>
      <c r="G35" s="9">
        <v>0.08</v>
      </c>
      <c r="H35" s="9">
        <v>2.4096385542168676E-2</v>
      </c>
    </row>
    <row r="36" spans="1:8">
      <c r="A36" s="14" t="s">
        <v>32</v>
      </c>
      <c r="C36" s="4"/>
      <c r="D36" s="4"/>
      <c r="E36" s="4"/>
      <c r="F36" s="4"/>
      <c r="G36" s="4"/>
      <c r="H36" s="4"/>
    </row>
    <row r="37" spans="1:8">
      <c r="A37" s="2" t="s">
        <v>33</v>
      </c>
      <c r="C37" s="2">
        <v>51</v>
      </c>
      <c r="D37" s="2">
        <v>7</v>
      </c>
      <c r="E37" s="2">
        <v>44</v>
      </c>
      <c r="F37" s="9">
        <v>0.47222222222222221</v>
      </c>
      <c r="G37" s="9">
        <v>0.28000000000000003</v>
      </c>
      <c r="H37" s="9">
        <v>0.53012048192771088</v>
      </c>
    </row>
    <row r="38" spans="1:8">
      <c r="A38" s="2" t="s">
        <v>34</v>
      </c>
      <c r="C38" s="2">
        <v>6</v>
      </c>
      <c r="D38" s="2">
        <v>3</v>
      </c>
      <c r="E38" s="2">
        <v>3</v>
      </c>
      <c r="F38" s="9">
        <v>5.5555555555555552E-2</v>
      </c>
      <c r="G38" s="9">
        <v>0.12</v>
      </c>
      <c r="H38" s="9">
        <v>3.614457831325301E-2</v>
      </c>
    </row>
    <row r="39" spans="1:8">
      <c r="A39" s="2" t="s">
        <v>35</v>
      </c>
      <c r="C39" s="2">
        <v>53</v>
      </c>
      <c r="D39" s="2">
        <v>15</v>
      </c>
      <c r="E39" s="2">
        <v>38</v>
      </c>
      <c r="F39" s="9">
        <v>0.49074074074074076</v>
      </c>
      <c r="G39" s="9">
        <v>0.6</v>
      </c>
      <c r="H39" s="9">
        <v>0.45783132530120479</v>
      </c>
    </row>
    <row r="40" spans="1:8">
      <c r="A40" s="2" t="s">
        <v>36</v>
      </c>
      <c r="C40" s="2">
        <v>2</v>
      </c>
      <c r="D40" s="2">
        <v>1</v>
      </c>
      <c r="E40" s="2">
        <v>1</v>
      </c>
      <c r="F40" s="9">
        <v>1.8518518518518517E-2</v>
      </c>
      <c r="G40" s="9">
        <v>0.04</v>
      </c>
      <c r="H40" s="9">
        <v>1.2048192771084338E-2</v>
      </c>
    </row>
    <row r="41" spans="1:8">
      <c r="A41" s="2" t="s">
        <v>21</v>
      </c>
      <c r="C41" s="2">
        <v>13</v>
      </c>
      <c r="D41" s="2">
        <v>5</v>
      </c>
      <c r="E41" s="2">
        <v>8</v>
      </c>
      <c r="F41" s="9">
        <v>0.12037037037037036</v>
      </c>
      <c r="G41" s="9">
        <v>0.2</v>
      </c>
      <c r="H41" s="9">
        <v>9.6385542168674704E-2</v>
      </c>
    </row>
    <row r="42" spans="1:8">
      <c r="A42" s="2" t="s">
        <v>23</v>
      </c>
      <c r="C42" s="2">
        <v>22</v>
      </c>
      <c r="D42" s="2">
        <v>5</v>
      </c>
      <c r="E42" s="2">
        <v>17</v>
      </c>
      <c r="F42" s="9">
        <v>0.20370370370370369</v>
      </c>
      <c r="G42" s="9">
        <v>0.2</v>
      </c>
      <c r="H42" s="9">
        <v>0.20481927710843373</v>
      </c>
    </row>
    <row r="43" spans="1:8">
      <c r="A43" s="2" t="s">
        <v>37</v>
      </c>
      <c r="C43" s="2">
        <v>17</v>
      </c>
      <c r="D43" s="2">
        <v>3</v>
      </c>
      <c r="E43" s="2">
        <v>14</v>
      </c>
      <c r="F43" s="9">
        <v>0.15740740740740741</v>
      </c>
      <c r="G43" s="9">
        <v>0.12</v>
      </c>
      <c r="H43" s="9">
        <v>0.16867469879518071</v>
      </c>
    </row>
    <row r="44" spans="1:8">
      <c r="A44" s="14" t="s">
        <v>38</v>
      </c>
      <c r="C44" s="4"/>
      <c r="D44" s="4"/>
      <c r="E44" s="4"/>
      <c r="F44" s="4"/>
      <c r="G44" s="4"/>
      <c r="H44" s="4"/>
    </row>
    <row r="45" spans="1:8">
      <c r="A45" s="2" t="s">
        <v>40</v>
      </c>
      <c r="C45" s="2">
        <v>29</v>
      </c>
      <c r="D45" s="2">
        <v>6</v>
      </c>
      <c r="E45" s="2">
        <v>23</v>
      </c>
      <c r="F45" s="9">
        <v>0.26851851851851855</v>
      </c>
      <c r="G45" s="9">
        <v>0.24</v>
      </c>
      <c r="H45" s="9">
        <v>0.27710843373493976</v>
      </c>
    </row>
    <row r="46" spans="1:8">
      <c r="A46" s="2" t="s">
        <v>41</v>
      </c>
      <c r="C46" s="2">
        <v>20</v>
      </c>
      <c r="D46" s="2">
        <v>5</v>
      </c>
      <c r="E46" s="2">
        <v>15</v>
      </c>
      <c r="F46" s="9">
        <v>0.18518518518518517</v>
      </c>
      <c r="G46" s="9">
        <v>0.2</v>
      </c>
      <c r="H46" s="9">
        <v>0.18072289156626506</v>
      </c>
    </row>
    <row r="47" spans="1:8">
      <c r="A47" s="2" t="s">
        <v>42</v>
      </c>
      <c r="C47" s="2">
        <v>34</v>
      </c>
      <c r="D47" s="2">
        <v>6</v>
      </c>
      <c r="E47" s="2">
        <v>28</v>
      </c>
      <c r="F47" s="9">
        <v>0.31481481481481483</v>
      </c>
      <c r="G47" s="9">
        <v>0.24</v>
      </c>
      <c r="H47" s="9">
        <v>0.33734939759036142</v>
      </c>
    </row>
    <row r="48" spans="1:8">
      <c r="A48" s="1" t="s">
        <v>39</v>
      </c>
      <c r="C48" s="2">
        <v>32</v>
      </c>
      <c r="D48" s="2">
        <v>10</v>
      </c>
      <c r="E48" s="2">
        <v>22</v>
      </c>
      <c r="F48" s="9">
        <v>0.29629629629629628</v>
      </c>
      <c r="G48" s="9">
        <v>0.4</v>
      </c>
      <c r="H48" s="9">
        <v>0.26506024096385544</v>
      </c>
    </row>
    <row r="49" spans="1:8">
      <c r="A49" s="1" t="s">
        <v>43</v>
      </c>
      <c r="C49" s="2">
        <v>9</v>
      </c>
      <c r="D49" s="2">
        <v>2</v>
      </c>
      <c r="E49" s="2">
        <v>7</v>
      </c>
      <c r="F49" s="9">
        <v>8.3333333333333329E-2</v>
      </c>
      <c r="G49" s="9">
        <v>0.08</v>
      </c>
      <c r="H49" s="9">
        <v>8.4337349397590355E-2</v>
      </c>
    </row>
    <row r="50" spans="1:8">
      <c r="A50" s="1" t="s">
        <v>44</v>
      </c>
      <c r="C50" s="2">
        <v>6</v>
      </c>
      <c r="D50" s="2">
        <v>0</v>
      </c>
      <c r="E50" s="2">
        <v>6</v>
      </c>
      <c r="F50" s="9">
        <v>5.5555555555555552E-2</v>
      </c>
      <c r="G50" s="9">
        <v>0</v>
      </c>
      <c r="H50" s="9">
        <v>7.2289156626506021E-2</v>
      </c>
    </row>
    <row r="51" spans="1:8">
      <c r="A51" s="2" t="s">
        <v>46</v>
      </c>
      <c r="C51" s="2">
        <v>18</v>
      </c>
      <c r="D51" s="2">
        <v>3</v>
      </c>
      <c r="E51" s="2">
        <v>15</v>
      </c>
      <c r="F51" s="9">
        <v>0.16666666666666666</v>
      </c>
      <c r="G51" s="9">
        <v>0.12</v>
      </c>
      <c r="H51" s="9">
        <v>0.18072289156626506</v>
      </c>
    </row>
    <row r="52" spans="1:8">
      <c r="A52" s="2" t="s">
        <v>47</v>
      </c>
      <c r="C52" s="2">
        <v>3</v>
      </c>
      <c r="D52" s="2">
        <v>0</v>
      </c>
      <c r="E52" s="2">
        <v>3</v>
      </c>
      <c r="F52" s="9">
        <v>2.7777777777777776E-2</v>
      </c>
      <c r="G52" s="9">
        <v>0</v>
      </c>
      <c r="H52" s="9">
        <v>3.614457831325301E-2</v>
      </c>
    </row>
    <row r="53" spans="1:8">
      <c r="A53" s="2" t="s">
        <v>48</v>
      </c>
      <c r="C53" s="2">
        <v>4</v>
      </c>
      <c r="D53" s="2">
        <v>0</v>
      </c>
      <c r="E53" s="2">
        <v>4</v>
      </c>
      <c r="F53" s="9">
        <v>3.7037037037037035E-2</v>
      </c>
      <c r="G53" s="9">
        <v>0</v>
      </c>
      <c r="H53" s="9">
        <v>4.8192771084337352E-2</v>
      </c>
    </row>
    <row r="54" spans="1:8">
      <c r="A54" s="2" t="s">
        <v>49</v>
      </c>
      <c r="C54" s="2">
        <v>42</v>
      </c>
      <c r="D54" s="2">
        <v>8</v>
      </c>
      <c r="E54" s="2">
        <v>34</v>
      </c>
      <c r="F54" s="9">
        <v>0.3888888888888889</v>
      </c>
      <c r="G54" s="9">
        <v>0.32</v>
      </c>
      <c r="H54" s="9">
        <v>0.40963855421686746</v>
      </c>
    </row>
    <row r="55" spans="1:8">
      <c r="A55" s="1" t="s">
        <v>45</v>
      </c>
      <c r="C55" s="2">
        <v>8</v>
      </c>
      <c r="D55" s="2">
        <v>3</v>
      </c>
      <c r="E55" s="2">
        <v>5</v>
      </c>
      <c r="F55" s="9">
        <v>7.407407407407407E-2</v>
      </c>
      <c r="G55" s="9">
        <v>0.12</v>
      </c>
      <c r="H55" s="9">
        <v>6.0240963855421686E-2</v>
      </c>
    </row>
    <row r="56" spans="1:8">
      <c r="A56" s="15" t="s">
        <v>50</v>
      </c>
      <c r="C56" s="7"/>
      <c r="D56" s="7"/>
      <c r="E56" s="7"/>
      <c r="F56" s="7"/>
      <c r="G56" s="7"/>
      <c r="H56" s="7"/>
    </row>
    <row r="57" spans="1:8">
      <c r="A57" s="2" t="s">
        <v>94</v>
      </c>
      <c r="C57" s="7">
        <v>7</v>
      </c>
      <c r="D57" s="7"/>
      <c r="E57" s="7"/>
      <c r="F57" s="7"/>
      <c r="G57" s="7"/>
      <c r="H57" s="7"/>
    </row>
    <row r="58" spans="1:8">
      <c r="A58" s="2" t="s">
        <v>96</v>
      </c>
      <c r="C58" s="7">
        <v>25</v>
      </c>
      <c r="D58" s="7"/>
      <c r="E58" s="7"/>
      <c r="F58" s="7"/>
      <c r="G58" s="7"/>
      <c r="H58" s="7"/>
    </row>
    <row r="59" spans="1:8">
      <c r="A59" s="2" t="s">
        <v>97</v>
      </c>
      <c r="C59" s="7">
        <v>6</v>
      </c>
      <c r="D59" s="7"/>
      <c r="E59" s="7"/>
      <c r="F59" s="7"/>
      <c r="G59" s="7"/>
      <c r="H59" s="7"/>
    </row>
    <row r="60" spans="1:8">
      <c r="A60" s="2" t="s">
        <v>95</v>
      </c>
      <c r="C60" s="7">
        <v>5</v>
      </c>
      <c r="D60" s="7"/>
      <c r="E60" s="7"/>
      <c r="F60" s="7"/>
      <c r="G60" s="7"/>
      <c r="H60" s="7"/>
    </row>
    <row r="61" spans="1:8">
      <c r="A61" s="14" t="s">
        <v>51</v>
      </c>
      <c r="C61" s="3"/>
      <c r="D61" s="3"/>
      <c r="E61" s="3"/>
      <c r="F61" s="3"/>
      <c r="G61" s="3"/>
      <c r="H61" s="3"/>
    </row>
    <row r="62" spans="1:8">
      <c r="A62" s="2" t="s">
        <v>52</v>
      </c>
      <c r="C62" s="2">
        <v>12</v>
      </c>
      <c r="D62" s="2">
        <v>1</v>
      </c>
      <c r="E62" s="2">
        <v>11</v>
      </c>
      <c r="F62" s="9">
        <v>0.1111111111111111</v>
      </c>
      <c r="G62" s="9">
        <v>0.04</v>
      </c>
      <c r="H62" s="9">
        <v>0.13253012048192772</v>
      </c>
    </row>
    <row r="63" spans="1:8">
      <c r="A63" s="2" t="s">
        <v>53</v>
      </c>
      <c r="C63" s="2">
        <v>4</v>
      </c>
      <c r="D63" s="2">
        <v>1</v>
      </c>
      <c r="E63" s="2">
        <v>3</v>
      </c>
      <c r="F63" s="9">
        <v>3.7037037037037035E-2</v>
      </c>
      <c r="G63" s="9">
        <v>0.04</v>
      </c>
      <c r="H63" s="9">
        <v>3.614457831325301E-2</v>
      </c>
    </row>
    <row r="64" spans="1:8">
      <c r="A64" s="2" t="s">
        <v>10</v>
      </c>
      <c r="C64" s="2">
        <v>7</v>
      </c>
      <c r="D64" s="2">
        <v>1</v>
      </c>
      <c r="E64" s="2">
        <v>6</v>
      </c>
      <c r="F64" s="9">
        <v>6.4814814814814811E-2</v>
      </c>
      <c r="G64" s="9">
        <v>0.04</v>
      </c>
      <c r="H64" s="9">
        <v>7.2289156626506021E-2</v>
      </c>
    </row>
    <row r="65" spans="1:8">
      <c r="A65" s="2" t="s">
        <v>54</v>
      </c>
      <c r="C65" s="2">
        <v>7</v>
      </c>
      <c r="D65" s="2">
        <v>2</v>
      </c>
      <c r="E65" s="2">
        <v>5</v>
      </c>
      <c r="F65" s="9">
        <v>6.4814814814814811E-2</v>
      </c>
      <c r="G65" s="9">
        <v>0.08</v>
      </c>
      <c r="H65" s="9">
        <v>6.0240963855421686E-2</v>
      </c>
    </row>
    <row r="66" spans="1:8">
      <c r="A66" s="2" t="s">
        <v>55</v>
      </c>
      <c r="C66" s="2">
        <v>0</v>
      </c>
      <c r="D66" s="2">
        <v>0</v>
      </c>
      <c r="E66" s="2">
        <v>0</v>
      </c>
      <c r="F66" s="9">
        <v>0</v>
      </c>
      <c r="G66" s="9">
        <v>0</v>
      </c>
      <c r="H66" s="9">
        <v>0</v>
      </c>
    </row>
    <row r="67" spans="1:8">
      <c r="A67" s="2" t="s">
        <v>56</v>
      </c>
      <c r="C67" s="2">
        <v>8</v>
      </c>
      <c r="D67" s="2">
        <v>4</v>
      </c>
      <c r="E67" s="2">
        <v>4</v>
      </c>
      <c r="F67" s="9">
        <v>7.407407407407407E-2</v>
      </c>
      <c r="G67" s="9">
        <v>0.16</v>
      </c>
      <c r="H67" s="9">
        <v>4.8192771084337352E-2</v>
      </c>
    </row>
    <row r="68" spans="1:8">
      <c r="A68" s="2" t="s">
        <v>57</v>
      </c>
      <c r="C68" s="2">
        <v>5</v>
      </c>
      <c r="D68" s="2">
        <v>3</v>
      </c>
      <c r="E68" s="2">
        <v>2</v>
      </c>
      <c r="F68" s="9">
        <v>4.6296296296296294E-2</v>
      </c>
      <c r="G68" s="9">
        <v>0.12</v>
      </c>
      <c r="H68" s="9">
        <v>2.4096385542168676E-2</v>
      </c>
    </row>
    <row r="69" spans="1:8">
      <c r="A69" s="1" t="s">
        <v>45</v>
      </c>
      <c r="C69" s="2">
        <v>11</v>
      </c>
      <c r="D69" s="2">
        <v>4</v>
      </c>
      <c r="E69" s="2">
        <v>7</v>
      </c>
      <c r="F69" s="9">
        <v>0.10185185185185185</v>
      </c>
      <c r="G69" s="9">
        <v>0.16</v>
      </c>
      <c r="H69" s="9">
        <v>8.4337349397590355E-2</v>
      </c>
    </row>
    <row r="70" spans="1:8">
      <c r="A70" s="14" t="s">
        <v>58</v>
      </c>
      <c r="C70" s="3"/>
      <c r="D70" s="3"/>
      <c r="E70" s="3"/>
      <c r="F70" s="3"/>
      <c r="G70" s="3"/>
      <c r="H70" s="3"/>
    </row>
    <row r="71" spans="1:8">
      <c r="A71" s="2" t="s">
        <v>60</v>
      </c>
      <c r="C71" s="2">
        <v>38</v>
      </c>
      <c r="D71" s="2">
        <v>9</v>
      </c>
      <c r="E71" s="2">
        <v>29</v>
      </c>
      <c r="F71" s="9">
        <v>0.35185185185185186</v>
      </c>
      <c r="G71" s="9">
        <v>0.36</v>
      </c>
      <c r="H71" s="9">
        <v>0.3493975903614458</v>
      </c>
    </row>
    <row r="72" spans="1:8">
      <c r="A72" s="2" t="s">
        <v>61</v>
      </c>
      <c r="C72" s="2">
        <v>21</v>
      </c>
      <c r="D72" s="2">
        <v>7</v>
      </c>
      <c r="E72" s="2">
        <v>14</v>
      </c>
      <c r="F72" s="9">
        <v>0.19444444444444445</v>
      </c>
      <c r="G72" s="9">
        <v>0.28000000000000003</v>
      </c>
      <c r="H72" s="9">
        <v>0.16867469879518071</v>
      </c>
    </row>
    <row r="73" spans="1:8">
      <c r="A73" s="2" t="s">
        <v>62</v>
      </c>
      <c r="C73" s="2">
        <v>4</v>
      </c>
      <c r="D73" s="2">
        <v>0</v>
      </c>
      <c r="E73" s="2">
        <v>4</v>
      </c>
      <c r="F73" s="9">
        <v>3.7037037037037035E-2</v>
      </c>
      <c r="G73" s="9">
        <v>0</v>
      </c>
      <c r="H73" s="9">
        <v>4.8192771084337352E-2</v>
      </c>
    </row>
    <row r="74" spans="1:8">
      <c r="A74" s="2" t="s">
        <v>63</v>
      </c>
      <c r="C74" s="2">
        <v>17</v>
      </c>
      <c r="D74" s="2">
        <v>6</v>
      </c>
      <c r="E74" s="2">
        <v>11</v>
      </c>
      <c r="F74" s="9">
        <v>0.15740740740740741</v>
      </c>
      <c r="G74" s="9">
        <v>0.24</v>
      </c>
      <c r="H74" s="9">
        <v>0.13253012048192772</v>
      </c>
    </row>
    <row r="75" spans="1:8">
      <c r="A75" s="2" t="s">
        <v>64</v>
      </c>
      <c r="C75" s="2">
        <v>33</v>
      </c>
      <c r="D75" s="2">
        <v>8</v>
      </c>
      <c r="E75" s="2">
        <v>25</v>
      </c>
      <c r="F75" s="9">
        <v>0.30555555555555558</v>
      </c>
      <c r="G75" s="9">
        <v>0.32</v>
      </c>
      <c r="H75" s="9">
        <v>0.30120481927710846</v>
      </c>
    </row>
    <row r="76" spans="1:8">
      <c r="A76" s="1" t="s">
        <v>59</v>
      </c>
      <c r="C76" s="2">
        <v>2</v>
      </c>
      <c r="D76" s="2">
        <v>0</v>
      </c>
      <c r="E76" s="2">
        <v>2</v>
      </c>
      <c r="F76" s="9">
        <v>1.8518518518518517E-2</v>
      </c>
      <c r="G76" s="9">
        <v>0</v>
      </c>
      <c r="H76" s="9">
        <v>2.4096385542168676E-2</v>
      </c>
    </row>
    <row r="77" spans="1:8">
      <c r="A77" s="14" t="s">
        <v>65</v>
      </c>
      <c r="C77" s="3"/>
      <c r="D77" s="3"/>
      <c r="E77" s="3"/>
      <c r="F77" s="3"/>
      <c r="G77" s="3"/>
      <c r="H77" s="3"/>
    </row>
    <row r="78" spans="1:8">
      <c r="A78" s="2" t="s">
        <v>67</v>
      </c>
      <c r="C78" s="2">
        <v>14</v>
      </c>
      <c r="D78" s="2">
        <v>4</v>
      </c>
      <c r="E78" s="2">
        <v>10</v>
      </c>
      <c r="F78" s="9">
        <v>0.12962962962962962</v>
      </c>
      <c r="G78" s="9">
        <v>0.16</v>
      </c>
      <c r="H78" s="9">
        <v>0.12048192771084337</v>
      </c>
    </row>
    <row r="79" spans="1:8">
      <c r="A79" s="2" t="s">
        <v>68</v>
      </c>
      <c r="C79" s="2">
        <v>16</v>
      </c>
      <c r="D79" s="2">
        <v>8</v>
      </c>
      <c r="E79" s="2">
        <v>8</v>
      </c>
      <c r="F79" s="9">
        <v>0.14814814814814814</v>
      </c>
      <c r="G79" s="9">
        <v>0.32</v>
      </c>
      <c r="H79" s="9">
        <v>9.6385542168674704E-2</v>
      </c>
    </row>
    <row r="80" spans="1:8">
      <c r="A80" s="2" t="s">
        <v>69</v>
      </c>
      <c r="C80" s="2">
        <v>31</v>
      </c>
      <c r="D80" s="2">
        <v>7</v>
      </c>
      <c r="E80" s="2">
        <v>24</v>
      </c>
      <c r="F80" s="9">
        <v>0.28703703703703703</v>
      </c>
      <c r="G80" s="9">
        <v>0.28000000000000003</v>
      </c>
      <c r="H80" s="9">
        <v>0.28915662650602408</v>
      </c>
    </row>
    <row r="81" spans="1:8">
      <c r="A81" s="5" t="s">
        <v>105</v>
      </c>
      <c r="C81" s="2">
        <v>1</v>
      </c>
      <c r="D81" s="2">
        <v>0</v>
      </c>
      <c r="E81" s="2">
        <v>1</v>
      </c>
      <c r="F81" s="9">
        <v>9.2592592592592587E-3</v>
      </c>
      <c r="G81" s="9">
        <v>0</v>
      </c>
      <c r="H81" s="9">
        <v>1.2048192771084338E-2</v>
      </c>
    </row>
    <row r="82" spans="1:8">
      <c r="A82" s="5" t="s">
        <v>106</v>
      </c>
      <c r="C82" s="2">
        <v>2</v>
      </c>
      <c r="D82" s="2">
        <v>1</v>
      </c>
      <c r="E82" s="2">
        <v>1</v>
      </c>
      <c r="F82" s="9">
        <v>1.8518518518518517E-2</v>
      </c>
      <c r="G82" s="9">
        <v>0.04</v>
      </c>
      <c r="H82" s="9">
        <v>1.2048192771084338E-2</v>
      </c>
    </row>
    <row r="83" spans="1:8">
      <c r="A83" s="5" t="s">
        <v>107</v>
      </c>
      <c r="C83" s="2">
        <v>1</v>
      </c>
      <c r="D83" s="2">
        <v>0</v>
      </c>
      <c r="E83" s="2">
        <v>1</v>
      </c>
      <c r="F83" s="9">
        <v>9.2592592592592587E-3</v>
      </c>
      <c r="G83" s="9">
        <v>0</v>
      </c>
      <c r="H83" s="9">
        <v>1.2048192771084338E-2</v>
      </c>
    </row>
    <row r="84" spans="1:8">
      <c r="A84" s="5" t="s">
        <v>108</v>
      </c>
      <c r="C84" s="2">
        <v>7</v>
      </c>
      <c r="D84" s="2">
        <v>1</v>
      </c>
      <c r="E84" s="2">
        <v>6</v>
      </c>
      <c r="F84" s="9">
        <v>6.4814814814814811E-2</v>
      </c>
      <c r="G84" s="9">
        <v>0.04</v>
      </c>
      <c r="H84" s="9">
        <v>7.2289156626506021E-2</v>
      </c>
    </row>
    <row r="85" spans="1:8">
      <c r="A85" s="5" t="s">
        <v>109</v>
      </c>
      <c r="C85" s="2">
        <v>1</v>
      </c>
      <c r="D85" s="2">
        <v>0</v>
      </c>
      <c r="E85" s="2">
        <v>1</v>
      </c>
      <c r="F85" s="9">
        <v>9.2592592592592587E-3</v>
      </c>
      <c r="G85" s="9">
        <v>0</v>
      </c>
      <c r="H85" s="9">
        <v>1.2048192771084338E-2</v>
      </c>
    </row>
    <row r="86" spans="1:8">
      <c r="A86" s="2" t="s">
        <v>75</v>
      </c>
      <c r="C86" s="2">
        <v>5</v>
      </c>
      <c r="D86" s="2">
        <v>1</v>
      </c>
      <c r="E86" s="2">
        <v>4</v>
      </c>
      <c r="F86" s="9">
        <v>4.6296296296296294E-2</v>
      </c>
      <c r="G86" s="9">
        <v>0.04</v>
      </c>
      <c r="H86" s="9">
        <v>4.8192771084337352E-2</v>
      </c>
    </row>
    <row r="87" spans="1:8">
      <c r="A87" s="5" t="s">
        <v>110</v>
      </c>
      <c r="C87" s="2">
        <v>3</v>
      </c>
      <c r="D87" s="2">
        <v>1</v>
      </c>
      <c r="E87" s="2">
        <v>2</v>
      </c>
      <c r="F87" s="9">
        <v>2.7777777777777776E-2</v>
      </c>
      <c r="G87" s="9">
        <v>0.04</v>
      </c>
      <c r="H87" s="9">
        <v>2.4096385542168676E-2</v>
      </c>
    </row>
    <row r="88" spans="1:8">
      <c r="A88" s="5" t="s">
        <v>111</v>
      </c>
      <c r="C88" s="2">
        <v>0</v>
      </c>
      <c r="D88" s="2">
        <v>0</v>
      </c>
      <c r="E88" s="2">
        <v>0</v>
      </c>
      <c r="F88" s="9">
        <v>0</v>
      </c>
      <c r="G88" s="9">
        <v>0</v>
      </c>
      <c r="H88" s="9">
        <v>0</v>
      </c>
    </row>
    <row r="89" spans="1:8">
      <c r="A89" s="5" t="s">
        <v>112</v>
      </c>
      <c r="C89" s="2">
        <v>1</v>
      </c>
      <c r="D89" s="2">
        <v>0</v>
      </c>
      <c r="E89" s="2">
        <v>1</v>
      </c>
      <c r="F89" s="9">
        <v>9.2592592592592587E-3</v>
      </c>
      <c r="G89" s="9">
        <v>0</v>
      </c>
      <c r="H89" s="9">
        <v>1.2048192771084338E-2</v>
      </c>
    </row>
    <row r="90" spans="1:8">
      <c r="A90" s="2" t="s">
        <v>79</v>
      </c>
      <c r="C90" s="2">
        <v>26</v>
      </c>
      <c r="D90" s="2">
        <v>3</v>
      </c>
      <c r="E90" s="2">
        <v>23</v>
      </c>
      <c r="F90" s="9">
        <v>0.24074074074074073</v>
      </c>
      <c r="G90" s="9">
        <v>0.12</v>
      </c>
      <c r="H90" s="9">
        <v>0.27710843373493976</v>
      </c>
    </row>
    <row r="91" spans="1:8">
      <c r="A91" s="1" t="s">
        <v>66</v>
      </c>
      <c r="C91" s="2">
        <v>5</v>
      </c>
      <c r="D91" s="2">
        <v>2</v>
      </c>
      <c r="E91" s="2">
        <v>3</v>
      </c>
      <c r="F91" s="9">
        <v>4.6296296296296294E-2</v>
      </c>
      <c r="G91" s="9">
        <v>0.08</v>
      </c>
      <c r="H91" s="9">
        <v>3.614457831325301E-2</v>
      </c>
    </row>
    <row r="92" spans="1:8">
      <c r="A92" s="14" t="s">
        <v>80</v>
      </c>
      <c r="C92" s="4"/>
      <c r="D92" s="4"/>
      <c r="E92" s="4"/>
      <c r="F92" s="4"/>
      <c r="G92" s="4"/>
      <c r="H92" s="4"/>
    </row>
    <row r="93" spans="1:8">
      <c r="A93" s="2" t="s">
        <v>81</v>
      </c>
      <c r="C93" s="2">
        <v>25</v>
      </c>
      <c r="D93" s="2">
        <v>25</v>
      </c>
      <c r="E93" s="2">
        <v>0</v>
      </c>
      <c r="F93" s="9">
        <v>0.23148148148148148</v>
      </c>
      <c r="G93" s="9"/>
      <c r="H93" s="9"/>
    </row>
    <row r="94" spans="1:8">
      <c r="A94" s="2" t="s">
        <v>82</v>
      </c>
      <c r="C94" s="2">
        <v>83</v>
      </c>
      <c r="D94" s="2">
        <v>0</v>
      </c>
      <c r="E94" s="2">
        <v>83</v>
      </c>
      <c r="F94" s="9">
        <v>0.76851851851851849</v>
      </c>
      <c r="G94" s="9"/>
      <c r="H94" s="9"/>
    </row>
    <row r="95" spans="1:8">
      <c r="A95" s="2" t="s">
        <v>83</v>
      </c>
      <c r="C95" s="2">
        <v>10</v>
      </c>
      <c r="D95" s="2">
        <v>2</v>
      </c>
      <c r="E95" s="2">
        <v>8</v>
      </c>
      <c r="F95" s="9">
        <v>9.2592592592592587E-2</v>
      </c>
      <c r="G95" s="9">
        <v>0.08</v>
      </c>
      <c r="H95" s="9">
        <v>9.6385542168674704E-2</v>
      </c>
    </row>
    <row r="96" spans="1:8">
      <c r="A96" s="2" t="s">
        <v>84</v>
      </c>
      <c r="C96" s="2">
        <v>7</v>
      </c>
      <c r="D96" s="2">
        <v>1</v>
      </c>
      <c r="E96" s="2">
        <v>6</v>
      </c>
      <c r="F96" s="9">
        <v>6.4814814814814811E-2</v>
      </c>
      <c r="G96" s="9">
        <v>0.04</v>
      </c>
      <c r="H96" s="9">
        <v>7.2289156626506021E-2</v>
      </c>
    </row>
    <row r="97" spans="1:8">
      <c r="A97" s="2" t="s">
        <v>85</v>
      </c>
      <c r="C97" s="2">
        <v>27</v>
      </c>
      <c r="D97" s="2">
        <v>8</v>
      </c>
      <c r="E97" s="2">
        <v>19</v>
      </c>
      <c r="F97" s="9">
        <v>0.25</v>
      </c>
      <c r="G97" s="9">
        <v>0.32</v>
      </c>
      <c r="H97" s="9">
        <v>0.2289156626506024</v>
      </c>
    </row>
    <row r="98" spans="1:8">
      <c r="A98" s="2" t="s">
        <v>86</v>
      </c>
      <c r="C98" s="2">
        <v>63</v>
      </c>
      <c r="D98" s="2">
        <v>14</v>
      </c>
      <c r="E98" s="2">
        <v>49</v>
      </c>
      <c r="F98" s="9">
        <v>0.58333333333333337</v>
      </c>
      <c r="G98" s="9">
        <v>0.56000000000000005</v>
      </c>
      <c r="H98" s="9">
        <v>0.59036144578313254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98"/>
  <sheetViews>
    <sheetView workbookViewId="0">
      <pane ySplit="1" topLeftCell="A86" activePane="bottomLeft" state="frozen"/>
      <selection pane="bottomLeft" activeCell="A101" sqref="A101"/>
    </sheetView>
  </sheetViews>
  <sheetFormatPr defaultRowHeight="15"/>
  <cols>
    <col min="1" max="1" width="57.140625" bestFit="1" customWidth="1"/>
    <col min="2" max="2" width="4.28515625" customWidth="1"/>
    <col min="3" max="3" width="3" customWidth="1"/>
    <col min="4" max="4" width="3.140625" customWidth="1"/>
    <col min="6" max="7" width="4.28515625" customWidth="1"/>
  </cols>
  <sheetData>
    <row r="1" spans="1:7">
      <c r="A1" t="s">
        <v>0</v>
      </c>
      <c r="B1" s="2"/>
      <c r="C1" s="2" t="s">
        <v>102</v>
      </c>
      <c r="D1" s="2" t="s">
        <v>96</v>
      </c>
      <c r="F1" s="2" t="s">
        <v>103</v>
      </c>
      <c r="G1" s="2" t="s">
        <v>104</v>
      </c>
    </row>
    <row r="2" spans="1:7">
      <c r="A2" s="2" t="s">
        <v>93</v>
      </c>
      <c r="B2" s="9">
        <v>0.92592592592592593</v>
      </c>
      <c r="C2" s="2">
        <v>23</v>
      </c>
      <c r="D2" s="2">
        <v>77</v>
      </c>
      <c r="F2" s="9">
        <v>0.92</v>
      </c>
      <c r="G2" s="9">
        <v>0.92771084337349397</v>
      </c>
    </row>
    <row r="3" spans="1:7">
      <c r="A3" s="2" t="s">
        <v>2</v>
      </c>
      <c r="B3" s="9">
        <v>3.7037037037037035E-2</v>
      </c>
      <c r="C3" s="2">
        <v>0</v>
      </c>
      <c r="D3" s="2">
        <v>4</v>
      </c>
      <c r="F3" s="9">
        <v>0</v>
      </c>
      <c r="G3" s="9">
        <v>4.8192771084337352E-2</v>
      </c>
    </row>
    <row r="4" spans="1:7">
      <c r="A4" s="1" t="s">
        <v>1</v>
      </c>
      <c r="B4" s="9">
        <v>3.7037037037037035E-2</v>
      </c>
      <c r="C4" s="2">
        <v>2</v>
      </c>
      <c r="D4" s="2">
        <v>2</v>
      </c>
      <c r="F4" s="9">
        <v>0.08</v>
      </c>
      <c r="G4" s="9">
        <v>2.4096385542168676E-2</v>
      </c>
    </row>
    <row r="5" spans="1:7">
      <c r="A5" s="3" t="s">
        <v>3</v>
      </c>
      <c r="B5" s="2"/>
      <c r="C5" s="2"/>
      <c r="D5" s="2"/>
      <c r="F5" s="2"/>
      <c r="G5" s="2"/>
    </row>
    <row r="6" spans="1:7">
      <c r="A6" s="2" t="s">
        <v>5</v>
      </c>
      <c r="B6" s="9">
        <v>0</v>
      </c>
      <c r="C6" s="2">
        <v>0</v>
      </c>
      <c r="D6" s="2">
        <v>0</v>
      </c>
      <c r="F6" s="9">
        <v>0</v>
      </c>
      <c r="G6" s="9">
        <v>0</v>
      </c>
    </row>
    <row r="7" spans="1:7">
      <c r="A7" s="2" t="s">
        <v>6</v>
      </c>
      <c r="B7" s="9">
        <v>6.4814814814814811E-2</v>
      </c>
      <c r="C7" s="2">
        <v>0</v>
      </c>
      <c r="D7" s="2">
        <v>7</v>
      </c>
      <c r="F7" s="9">
        <v>0</v>
      </c>
      <c r="G7" s="9">
        <v>8.4337349397590355E-2</v>
      </c>
    </row>
    <row r="8" spans="1:7">
      <c r="A8" s="1" t="s">
        <v>4</v>
      </c>
      <c r="B8" s="9">
        <v>5.5555555555555552E-2</v>
      </c>
      <c r="C8" s="2">
        <v>2</v>
      </c>
      <c r="D8" s="2">
        <v>4</v>
      </c>
      <c r="F8" s="9">
        <v>0.08</v>
      </c>
      <c r="G8" s="9">
        <v>4.8192771084337352E-2</v>
      </c>
    </row>
    <row r="9" spans="1:7">
      <c r="A9" s="2" t="s">
        <v>89</v>
      </c>
      <c r="B9" s="9">
        <v>7.407407407407407E-2</v>
      </c>
      <c r="C9" s="2">
        <v>1</v>
      </c>
      <c r="D9" s="2">
        <v>7</v>
      </c>
      <c r="F9" s="9">
        <v>0.04</v>
      </c>
      <c r="G9" s="9">
        <v>8.4337349397590355E-2</v>
      </c>
    </row>
    <row r="10" spans="1:7">
      <c r="A10" s="2" t="s">
        <v>7</v>
      </c>
      <c r="B10" s="9">
        <v>0.25925925925925924</v>
      </c>
      <c r="C10" s="2">
        <v>5</v>
      </c>
      <c r="D10" s="2">
        <v>23</v>
      </c>
      <c r="F10" s="9">
        <v>0.2</v>
      </c>
      <c r="G10" s="9">
        <v>0.27710843373493976</v>
      </c>
    </row>
    <row r="11" spans="1:7">
      <c r="A11" s="2" t="s">
        <v>9</v>
      </c>
      <c r="B11" s="9">
        <v>2.7777777777777776E-2</v>
      </c>
      <c r="C11" s="2">
        <v>1</v>
      </c>
      <c r="D11" s="2">
        <v>2</v>
      </c>
      <c r="F11" s="9">
        <v>0.04</v>
      </c>
      <c r="G11" s="9">
        <v>2.4096385542168676E-2</v>
      </c>
    </row>
    <row r="12" spans="1:7">
      <c r="A12" s="2" t="s">
        <v>10</v>
      </c>
      <c r="B12" s="9">
        <v>0.42592592592592593</v>
      </c>
      <c r="C12" s="2">
        <v>13</v>
      </c>
      <c r="D12" s="2">
        <v>33</v>
      </c>
      <c r="F12" s="9">
        <v>0.52</v>
      </c>
      <c r="G12" s="9">
        <v>0.39759036144578314</v>
      </c>
    </row>
    <row r="13" spans="1:7">
      <c r="A13" s="2" t="s">
        <v>11</v>
      </c>
      <c r="B13" s="9">
        <v>7.407407407407407E-2</v>
      </c>
      <c r="C13" s="2">
        <v>1</v>
      </c>
      <c r="D13" s="2">
        <v>7</v>
      </c>
      <c r="F13" s="9">
        <v>0.04</v>
      </c>
      <c r="G13" s="9">
        <v>8.4337349397590355E-2</v>
      </c>
    </row>
    <row r="14" spans="1:7">
      <c r="A14" s="2" t="s">
        <v>12</v>
      </c>
      <c r="B14" s="9">
        <v>2.7777777777777776E-2</v>
      </c>
      <c r="C14" s="2">
        <v>1</v>
      </c>
      <c r="D14" s="2">
        <v>2</v>
      </c>
      <c r="F14" s="9">
        <v>0.04</v>
      </c>
      <c r="G14" s="9">
        <v>2.4096385542168676E-2</v>
      </c>
    </row>
    <row r="15" spans="1:7">
      <c r="A15" s="2" t="s">
        <v>90</v>
      </c>
      <c r="B15" s="9">
        <v>9.2592592592592587E-3</v>
      </c>
      <c r="C15" s="2">
        <v>1</v>
      </c>
      <c r="D15" s="2">
        <v>0</v>
      </c>
      <c r="F15" s="9">
        <v>0.04</v>
      </c>
      <c r="G15" s="9">
        <v>0</v>
      </c>
    </row>
    <row r="16" spans="1:7">
      <c r="A16" s="1" t="s">
        <v>8</v>
      </c>
      <c r="B16" s="9">
        <v>6.4814814814814811E-2</v>
      </c>
      <c r="C16" s="2">
        <v>2</v>
      </c>
      <c r="D16" s="2">
        <v>5</v>
      </c>
      <c r="F16" s="9">
        <v>0.08</v>
      </c>
      <c r="G16" s="9">
        <v>6.0240963855421686E-2</v>
      </c>
    </row>
    <row r="17" spans="1:7">
      <c r="A17" s="3" t="s">
        <v>13</v>
      </c>
      <c r="B17" s="3"/>
      <c r="C17" s="3"/>
      <c r="D17" s="3"/>
      <c r="F17" s="3"/>
      <c r="G17" s="3"/>
    </row>
    <row r="18" spans="1:7">
      <c r="A18" s="2" t="s">
        <v>14</v>
      </c>
      <c r="B18" s="9">
        <v>0.64814814814814814</v>
      </c>
      <c r="C18" s="2">
        <v>16</v>
      </c>
      <c r="D18" s="2">
        <v>54</v>
      </c>
      <c r="F18" s="9">
        <v>0.64</v>
      </c>
      <c r="G18" s="9">
        <v>0.6506024096385542</v>
      </c>
    </row>
    <row r="19" spans="1:7">
      <c r="A19" s="2" t="s">
        <v>15</v>
      </c>
      <c r="B19" s="9">
        <v>0.42592592592592593</v>
      </c>
      <c r="C19" s="2">
        <v>12</v>
      </c>
      <c r="D19" s="2">
        <v>34</v>
      </c>
      <c r="F19" s="9">
        <v>0.48</v>
      </c>
      <c r="G19" s="9">
        <v>0.40963855421686746</v>
      </c>
    </row>
    <row r="20" spans="1:7">
      <c r="A20" s="2" t="s">
        <v>16</v>
      </c>
      <c r="B20" s="9">
        <v>0.32407407407407407</v>
      </c>
      <c r="C20" s="2">
        <v>5</v>
      </c>
      <c r="D20" s="2">
        <v>30</v>
      </c>
      <c r="F20" s="9">
        <v>0.2</v>
      </c>
      <c r="G20" s="9">
        <v>0.36144578313253012</v>
      </c>
    </row>
    <row r="21" spans="1:7">
      <c r="A21" s="2" t="s">
        <v>17</v>
      </c>
      <c r="B21" s="9">
        <v>0.67592592592592593</v>
      </c>
      <c r="C21" s="2">
        <v>18</v>
      </c>
      <c r="D21" s="2">
        <v>55</v>
      </c>
      <c r="F21" s="9">
        <v>0.72</v>
      </c>
      <c r="G21" s="9">
        <v>0.66265060240963858</v>
      </c>
    </row>
    <row r="22" spans="1:7">
      <c r="A22" s="2" t="s">
        <v>18</v>
      </c>
      <c r="B22" s="9">
        <v>0.12037037037037036</v>
      </c>
      <c r="C22" s="2">
        <v>4</v>
      </c>
      <c r="D22" s="2">
        <v>9</v>
      </c>
      <c r="F22" s="9">
        <v>0.16</v>
      </c>
      <c r="G22" s="9">
        <v>0.10843373493975904</v>
      </c>
    </row>
    <row r="23" spans="1:7">
      <c r="A23" s="10" t="s">
        <v>19</v>
      </c>
      <c r="B23" s="4"/>
      <c r="C23" s="4"/>
      <c r="D23" s="4"/>
      <c r="F23" s="4"/>
      <c r="G23" s="4"/>
    </row>
    <row r="24" spans="1:7">
      <c r="A24" s="2" t="s">
        <v>20</v>
      </c>
      <c r="B24" s="9">
        <v>0.37962962962962965</v>
      </c>
      <c r="C24" s="2">
        <v>10</v>
      </c>
      <c r="D24" s="2">
        <v>31</v>
      </c>
      <c r="F24" s="9">
        <v>0.4</v>
      </c>
      <c r="G24" s="9">
        <v>0.37349397590361444</v>
      </c>
    </row>
    <row r="25" spans="1:7">
      <c r="A25" s="2" t="s">
        <v>21</v>
      </c>
      <c r="B25" s="9">
        <v>0.23148148148148148</v>
      </c>
      <c r="C25" s="2">
        <v>8</v>
      </c>
      <c r="D25" s="2">
        <v>17</v>
      </c>
      <c r="F25" s="9">
        <v>0.32</v>
      </c>
      <c r="G25" s="9">
        <v>0.20481927710843373</v>
      </c>
    </row>
    <row r="26" spans="1:7">
      <c r="A26" s="2" t="s">
        <v>22</v>
      </c>
      <c r="B26" s="9">
        <v>3.7037037037037035E-2</v>
      </c>
      <c r="C26" s="2">
        <v>1</v>
      </c>
      <c r="D26" s="2">
        <v>3</v>
      </c>
      <c r="F26" s="9">
        <v>0.04</v>
      </c>
      <c r="G26" s="9">
        <v>3.614457831325301E-2</v>
      </c>
    </row>
    <row r="27" spans="1:7">
      <c r="A27" s="2" t="s">
        <v>23</v>
      </c>
      <c r="B27" s="9">
        <v>0.25</v>
      </c>
      <c r="C27" s="2">
        <v>7</v>
      </c>
      <c r="D27" s="2">
        <v>20</v>
      </c>
      <c r="F27" s="9">
        <v>0.28000000000000003</v>
      </c>
      <c r="G27" s="9">
        <v>0.24096385542168675</v>
      </c>
    </row>
    <row r="28" spans="1:7">
      <c r="A28" s="2" t="s">
        <v>24</v>
      </c>
      <c r="B28" s="9">
        <v>0.15740740740740741</v>
      </c>
      <c r="C28" s="2">
        <v>2</v>
      </c>
      <c r="D28" s="2">
        <v>15</v>
      </c>
      <c r="F28" s="9">
        <v>0.08</v>
      </c>
      <c r="G28" s="9">
        <v>0.18072289156626506</v>
      </c>
    </row>
    <row r="29" spans="1:7">
      <c r="A29" s="2" t="s">
        <v>25</v>
      </c>
      <c r="B29" s="9">
        <v>9.2592592592592587E-3</v>
      </c>
      <c r="C29" s="2">
        <v>0</v>
      </c>
      <c r="D29" s="2">
        <v>1</v>
      </c>
      <c r="F29" s="9">
        <v>0</v>
      </c>
      <c r="G29" s="9">
        <v>1.2048192771084338E-2</v>
      </c>
    </row>
    <row r="30" spans="1:7">
      <c r="A30" s="2" t="s">
        <v>26</v>
      </c>
      <c r="B30" s="9">
        <v>4.6296296296296294E-2</v>
      </c>
      <c r="C30" s="2">
        <v>1</v>
      </c>
      <c r="D30" s="2">
        <v>4</v>
      </c>
      <c r="F30" s="9">
        <v>0.04</v>
      </c>
      <c r="G30" s="9">
        <v>4.8192771084337352E-2</v>
      </c>
    </row>
    <row r="31" spans="1:7">
      <c r="A31" s="2" t="s">
        <v>27</v>
      </c>
      <c r="B31" s="9">
        <v>7.407407407407407E-2</v>
      </c>
      <c r="C31" s="2">
        <v>3</v>
      </c>
      <c r="D31" s="2">
        <v>5</v>
      </c>
      <c r="F31" s="9">
        <v>0.12</v>
      </c>
      <c r="G31" s="9">
        <v>6.0240963855421686E-2</v>
      </c>
    </row>
    <row r="32" spans="1:7">
      <c r="A32" s="2" t="s">
        <v>28</v>
      </c>
      <c r="B32" s="9">
        <v>9.2592592592592587E-3</v>
      </c>
      <c r="C32" s="2">
        <v>0</v>
      </c>
      <c r="D32" s="2">
        <v>1</v>
      </c>
      <c r="F32" s="9">
        <v>0</v>
      </c>
      <c r="G32" s="9">
        <v>1.2048192771084338E-2</v>
      </c>
    </row>
    <row r="33" spans="1:7">
      <c r="A33" s="2" t="s">
        <v>29</v>
      </c>
      <c r="B33" s="9">
        <v>5.5555555555555552E-2</v>
      </c>
      <c r="C33" s="2">
        <v>0</v>
      </c>
      <c r="D33" s="2">
        <v>6</v>
      </c>
      <c r="F33" s="9">
        <v>0</v>
      </c>
      <c r="G33" s="9">
        <v>7.2289156626506021E-2</v>
      </c>
    </row>
    <row r="34" spans="1:7">
      <c r="A34" s="2" t="s">
        <v>30</v>
      </c>
      <c r="B34" s="9">
        <v>2.7777777777777776E-2</v>
      </c>
      <c r="C34" s="2">
        <v>1</v>
      </c>
      <c r="D34" s="2">
        <v>2</v>
      </c>
      <c r="F34" s="9">
        <v>0.04</v>
      </c>
      <c r="G34" s="9">
        <v>2.4096385542168676E-2</v>
      </c>
    </row>
    <row r="35" spans="1:7">
      <c r="A35" s="2" t="s">
        <v>31</v>
      </c>
      <c r="B35" s="9">
        <v>3.7037037037037035E-2</v>
      </c>
      <c r="C35" s="2">
        <v>2</v>
      </c>
      <c r="D35" s="2">
        <v>2</v>
      </c>
      <c r="F35" s="9">
        <v>0.08</v>
      </c>
      <c r="G35" s="9">
        <v>2.4096385542168676E-2</v>
      </c>
    </row>
    <row r="36" spans="1:7">
      <c r="A36" s="10" t="s">
        <v>32</v>
      </c>
      <c r="B36" s="4"/>
      <c r="C36" s="4"/>
      <c r="D36" s="4"/>
      <c r="F36" s="4"/>
      <c r="G36" s="4"/>
    </row>
    <row r="37" spans="1:7">
      <c r="A37" s="2" t="s">
        <v>33</v>
      </c>
      <c r="B37" s="9">
        <v>0.47222222222222221</v>
      </c>
      <c r="C37" s="2">
        <v>7</v>
      </c>
      <c r="D37" s="2">
        <v>44</v>
      </c>
      <c r="F37" s="9">
        <v>0.28000000000000003</v>
      </c>
      <c r="G37" s="9">
        <v>0.53012048192771088</v>
      </c>
    </row>
    <row r="38" spans="1:7">
      <c r="A38" s="2" t="s">
        <v>34</v>
      </c>
      <c r="B38" s="9">
        <v>5.5555555555555552E-2</v>
      </c>
      <c r="C38" s="2">
        <v>3</v>
      </c>
      <c r="D38" s="2">
        <v>3</v>
      </c>
      <c r="F38" s="9">
        <v>0.12</v>
      </c>
      <c r="G38" s="9">
        <v>3.614457831325301E-2</v>
      </c>
    </row>
    <row r="39" spans="1:7">
      <c r="A39" s="2" t="s">
        <v>35</v>
      </c>
      <c r="B39" s="9">
        <v>0.49074074074074076</v>
      </c>
      <c r="C39" s="2">
        <v>15</v>
      </c>
      <c r="D39" s="2">
        <v>38</v>
      </c>
      <c r="F39" s="9">
        <v>0.6</v>
      </c>
      <c r="G39" s="9">
        <v>0.45783132530120479</v>
      </c>
    </row>
    <row r="40" spans="1:7">
      <c r="A40" s="2" t="s">
        <v>36</v>
      </c>
      <c r="B40" s="9">
        <v>1.8518518518518517E-2</v>
      </c>
      <c r="C40" s="2">
        <v>1</v>
      </c>
      <c r="D40" s="2">
        <v>1</v>
      </c>
      <c r="F40" s="9">
        <v>0.04</v>
      </c>
      <c r="G40" s="9">
        <v>1.2048192771084338E-2</v>
      </c>
    </row>
    <row r="41" spans="1:7">
      <c r="A41" s="2" t="s">
        <v>21</v>
      </c>
      <c r="B41" s="9">
        <v>0.12037037037037036</v>
      </c>
      <c r="C41" s="2">
        <v>5</v>
      </c>
      <c r="D41" s="2">
        <v>8</v>
      </c>
      <c r="F41" s="9">
        <v>0.2</v>
      </c>
      <c r="G41" s="9">
        <v>9.6385542168674704E-2</v>
      </c>
    </row>
    <row r="42" spans="1:7">
      <c r="A42" s="2" t="s">
        <v>23</v>
      </c>
      <c r="B42" s="9">
        <v>0.20370370370370369</v>
      </c>
      <c r="C42" s="2">
        <v>5</v>
      </c>
      <c r="D42" s="2">
        <v>17</v>
      </c>
      <c r="F42" s="9">
        <v>0.2</v>
      </c>
      <c r="G42" s="9">
        <v>0.20481927710843373</v>
      </c>
    </row>
    <row r="43" spans="1:7">
      <c r="A43" s="2" t="s">
        <v>37</v>
      </c>
      <c r="B43" s="9">
        <v>0.15740740740740741</v>
      </c>
      <c r="C43" s="2">
        <v>3</v>
      </c>
      <c r="D43" s="2">
        <v>14</v>
      </c>
      <c r="F43" s="9">
        <v>0.12</v>
      </c>
      <c r="G43" s="9">
        <v>0.16867469879518071</v>
      </c>
    </row>
    <row r="44" spans="1:7">
      <c r="A44" s="4" t="s">
        <v>38</v>
      </c>
      <c r="B44" s="4"/>
      <c r="C44" s="4"/>
      <c r="D44" s="4"/>
      <c r="F44" s="4"/>
      <c r="G44" s="4"/>
    </row>
    <row r="45" spans="1:7">
      <c r="A45" s="2" t="s">
        <v>40</v>
      </c>
      <c r="B45" s="9">
        <v>0.26851851851851855</v>
      </c>
      <c r="C45" s="2">
        <v>6</v>
      </c>
      <c r="D45" s="2">
        <v>23</v>
      </c>
      <c r="F45" s="9">
        <v>0.24</v>
      </c>
      <c r="G45" s="9">
        <v>0.27710843373493976</v>
      </c>
    </row>
    <row r="46" spans="1:7">
      <c r="A46" s="2" t="s">
        <v>41</v>
      </c>
      <c r="B46" s="9">
        <v>0.18518518518518517</v>
      </c>
      <c r="C46" s="2">
        <v>5</v>
      </c>
      <c r="D46" s="2">
        <v>15</v>
      </c>
      <c r="F46" s="9">
        <v>0.2</v>
      </c>
      <c r="G46" s="9">
        <v>0.18072289156626506</v>
      </c>
    </row>
    <row r="47" spans="1:7">
      <c r="A47" s="2" t="s">
        <v>42</v>
      </c>
      <c r="B47" s="9">
        <v>0.31481481481481483</v>
      </c>
      <c r="C47" s="2">
        <v>6</v>
      </c>
      <c r="D47" s="2">
        <v>28</v>
      </c>
      <c r="F47" s="9">
        <v>0.24</v>
      </c>
      <c r="G47" s="9">
        <v>0.33734939759036142</v>
      </c>
    </row>
    <row r="48" spans="1:7">
      <c r="A48" s="1" t="s">
        <v>39</v>
      </c>
      <c r="B48" s="9">
        <v>0.29629629629629628</v>
      </c>
      <c r="C48" s="2">
        <v>10</v>
      </c>
      <c r="D48" s="2">
        <v>22</v>
      </c>
      <c r="F48" s="9">
        <v>0.4</v>
      </c>
      <c r="G48" s="9">
        <v>0.26506024096385544</v>
      </c>
    </row>
    <row r="49" spans="1:7">
      <c r="A49" s="1" t="s">
        <v>43</v>
      </c>
      <c r="B49" s="9">
        <v>8.3333333333333329E-2</v>
      </c>
      <c r="C49" s="2">
        <v>2</v>
      </c>
      <c r="D49" s="2">
        <v>7</v>
      </c>
      <c r="F49" s="9">
        <v>0.08</v>
      </c>
      <c r="G49" s="9">
        <v>8.4337349397590355E-2</v>
      </c>
    </row>
    <row r="50" spans="1:7">
      <c r="A50" s="1" t="s">
        <v>44</v>
      </c>
      <c r="B50" s="9">
        <v>5.5555555555555552E-2</v>
      </c>
      <c r="C50" s="2">
        <v>0</v>
      </c>
      <c r="D50" s="2">
        <v>6</v>
      </c>
      <c r="F50" s="9">
        <v>0</v>
      </c>
      <c r="G50" s="9">
        <v>7.2289156626506021E-2</v>
      </c>
    </row>
    <row r="51" spans="1:7">
      <c r="A51" s="2" t="s">
        <v>46</v>
      </c>
      <c r="B51" s="9">
        <v>0.16666666666666666</v>
      </c>
      <c r="C51" s="2">
        <v>3</v>
      </c>
      <c r="D51" s="2">
        <v>15</v>
      </c>
      <c r="F51" s="9">
        <v>0.12</v>
      </c>
      <c r="G51" s="9">
        <v>0.18072289156626506</v>
      </c>
    </row>
    <row r="52" spans="1:7">
      <c r="A52" s="2" t="s">
        <v>47</v>
      </c>
      <c r="B52" s="9">
        <v>2.7777777777777776E-2</v>
      </c>
      <c r="C52" s="2">
        <v>0</v>
      </c>
      <c r="D52" s="2">
        <v>3</v>
      </c>
      <c r="F52" s="9">
        <v>0</v>
      </c>
      <c r="G52" s="9">
        <v>3.614457831325301E-2</v>
      </c>
    </row>
    <row r="53" spans="1:7">
      <c r="A53" s="2" t="s">
        <v>48</v>
      </c>
      <c r="B53" s="9">
        <v>3.7037037037037035E-2</v>
      </c>
      <c r="C53" s="2">
        <v>0</v>
      </c>
      <c r="D53" s="2">
        <v>4</v>
      </c>
      <c r="F53" s="9">
        <v>0</v>
      </c>
      <c r="G53" s="9">
        <v>4.8192771084337352E-2</v>
      </c>
    </row>
    <row r="54" spans="1:7">
      <c r="A54" s="2" t="s">
        <v>49</v>
      </c>
      <c r="B54" s="9">
        <v>0.3888888888888889</v>
      </c>
      <c r="C54" s="2">
        <v>8</v>
      </c>
      <c r="D54" s="2">
        <v>34</v>
      </c>
      <c r="F54" s="9">
        <v>0.32</v>
      </c>
      <c r="G54" s="9">
        <v>0.40963855421686746</v>
      </c>
    </row>
    <row r="55" spans="1:7">
      <c r="A55" s="1" t="s">
        <v>45</v>
      </c>
      <c r="B55" s="9">
        <v>7.407407407407407E-2</v>
      </c>
      <c r="C55" s="2">
        <v>3</v>
      </c>
      <c r="D55" s="2">
        <v>5</v>
      </c>
      <c r="F55" s="9">
        <v>0.12</v>
      </c>
      <c r="G55" s="9">
        <v>6.0240963855421686E-2</v>
      </c>
    </row>
    <row r="56" spans="1:7">
      <c r="A56" s="7" t="s">
        <v>50</v>
      </c>
      <c r="B56" s="7"/>
      <c r="C56" s="7"/>
      <c r="D56" s="7"/>
      <c r="F56" s="7"/>
      <c r="G56" s="7"/>
    </row>
    <row r="57" spans="1:7">
      <c r="A57" s="2" t="s">
        <v>94</v>
      </c>
      <c r="B57" s="7"/>
      <c r="C57" s="7"/>
      <c r="D57" s="7"/>
      <c r="F57" s="7"/>
      <c r="G57" s="7"/>
    </row>
    <row r="58" spans="1:7">
      <c r="A58" s="2" t="s">
        <v>96</v>
      </c>
      <c r="B58" s="7"/>
      <c r="C58" s="7"/>
      <c r="D58" s="7"/>
      <c r="F58" s="7"/>
      <c r="G58" s="7"/>
    </row>
    <row r="59" spans="1:7">
      <c r="A59" s="2" t="s">
        <v>97</v>
      </c>
      <c r="B59" s="7"/>
      <c r="C59" s="7"/>
      <c r="D59" s="7"/>
      <c r="F59" s="7"/>
      <c r="G59" s="7"/>
    </row>
    <row r="60" spans="1:7">
      <c r="A60" s="2" t="s">
        <v>95</v>
      </c>
      <c r="B60" s="7"/>
      <c r="C60" s="7"/>
      <c r="D60" s="7"/>
      <c r="F60" s="7"/>
      <c r="G60" s="7"/>
    </row>
    <row r="61" spans="1:7">
      <c r="A61" s="11" t="s">
        <v>51</v>
      </c>
      <c r="B61" s="3"/>
      <c r="C61" s="3"/>
      <c r="D61" s="3"/>
      <c r="F61" s="3"/>
      <c r="G61" s="3"/>
    </row>
    <row r="62" spans="1:7">
      <c r="A62" s="2" t="s">
        <v>52</v>
      </c>
      <c r="B62" s="9">
        <v>0.1111111111111111</v>
      </c>
      <c r="C62" s="2">
        <v>1</v>
      </c>
      <c r="D62" s="2">
        <v>11</v>
      </c>
      <c r="F62" s="9">
        <v>0.04</v>
      </c>
      <c r="G62" s="9">
        <v>0.13253012048192772</v>
      </c>
    </row>
    <row r="63" spans="1:7">
      <c r="A63" s="2" t="s">
        <v>53</v>
      </c>
      <c r="B63" s="9">
        <v>3.7037037037037035E-2</v>
      </c>
      <c r="C63" s="2">
        <v>1</v>
      </c>
      <c r="D63" s="2">
        <v>3</v>
      </c>
      <c r="F63" s="9">
        <v>0.04</v>
      </c>
      <c r="G63" s="9">
        <v>3.614457831325301E-2</v>
      </c>
    </row>
    <row r="64" spans="1:7">
      <c r="A64" s="2" t="s">
        <v>10</v>
      </c>
      <c r="B64" s="9">
        <v>6.4814814814814811E-2</v>
      </c>
      <c r="C64" s="2">
        <v>1</v>
      </c>
      <c r="D64" s="2">
        <v>6</v>
      </c>
      <c r="F64" s="9">
        <v>0.04</v>
      </c>
      <c r="G64" s="9">
        <v>7.2289156626506021E-2</v>
      </c>
    </row>
    <row r="65" spans="1:7">
      <c r="A65" s="2" t="s">
        <v>54</v>
      </c>
      <c r="B65" s="9">
        <v>6.4814814814814811E-2</v>
      </c>
      <c r="C65" s="2">
        <v>2</v>
      </c>
      <c r="D65" s="2">
        <v>5</v>
      </c>
      <c r="F65" s="9">
        <v>0.08</v>
      </c>
      <c r="G65" s="9">
        <v>6.0240963855421686E-2</v>
      </c>
    </row>
    <row r="66" spans="1:7">
      <c r="A66" s="2" t="s">
        <v>55</v>
      </c>
      <c r="B66" s="9">
        <v>0</v>
      </c>
      <c r="C66" s="2">
        <v>0</v>
      </c>
      <c r="D66" s="2">
        <v>0</v>
      </c>
      <c r="F66" s="9">
        <v>0</v>
      </c>
      <c r="G66" s="9">
        <v>0</v>
      </c>
    </row>
    <row r="67" spans="1:7">
      <c r="A67" s="2" t="s">
        <v>56</v>
      </c>
      <c r="B67" s="9">
        <v>7.407407407407407E-2</v>
      </c>
      <c r="C67" s="2">
        <v>4</v>
      </c>
      <c r="D67" s="2">
        <v>4</v>
      </c>
      <c r="F67" s="9">
        <v>0.16</v>
      </c>
      <c r="G67" s="9">
        <v>4.8192771084337352E-2</v>
      </c>
    </row>
    <row r="68" spans="1:7">
      <c r="A68" s="2" t="s">
        <v>57</v>
      </c>
      <c r="B68" s="9">
        <v>4.6296296296296294E-2</v>
      </c>
      <c r="C68" s="2">
        <v>3</v>
      </c>
      <c r="D68" s="2">
        <v>2</v>
      </c>
      <c r="F68" s="9">
        <v>0.12</v>
      </c>
      <c r="G68" s="9">
        <v>2.4096385542168676E-2</v>
      </c>
    </row>
    <row r="69" spans="1:7">
      <c r="A69" s="1" t="s">
        <v>45</v>
      </c>
      <c r="B69" s="9">
        <v>0.10185185185185185</v>
      </c>
      <c r="C69" s="2">
        <v>4</v>
      </c>
      <c r="D69" s="2">
        <v>7</v>
      </c>
      <c r="F69" s="9">
        <v>0.16</v>
      </c>
      <c r="G69" s="9">
        <v>8.4337349397590355E-2</v>
      </c>
    </row>
    <row r="70" spans="1:7">
      <c r="A70" s="3" t="s">
        <v>58</v>
      </c>
      <c r="B70" s="3"/>
      <c r="C70" s="3"/>
      <c r="D70" s="3"/>
      <c r="F70" s="3"/>
      <c r="G70" s="3"/>
    </row>
    <row r="71" spans="1:7">
      <c r="A71" s="2" t="s">
        <v>60</v>
      </c>
      <c r="B71" s="9">
        <v>0.35185185185185186</v>
      </c>
      <c r="C71" s="2">
        <v>9</v>
      </c>
      <c r="D71" s="2">
        <v>29</v>
      </c>
      <c r="F71" s="9">
        <v>0.36</v>
      </c>
      <c r="G71" s="9">
        <v>0.3493975903614458</v>
      </c>
    </row>
    <row r="72" spans="1:7">
      <c r="A72" s="2" t="s">
        <v>61</v>
      </c>
      <c r="B72" s="9">
        <v>0.19444444444444445</v>
      </c>
      <c r="C72" s="2">
        <v>7</v>
      </c>
      <c r="D72" s="2">
        <v>14</v>
      </c>
      <c r="F72" s="9">
        <v>0.28000000000000003</v>
      </c>
      <c r="G72" s="9">
        <v>0.16867469879518071</v>
      </c>
    </row>
    <row r="73" spans="1:7">
      <c r="A73" s="2" t="s">
        <v>62</v>
      </c>
      <c r="B73" s="9">
        <v>3.7037037037037035E-2</v>
      </c>
      <c r="C73" s="2">
        <v>0</v>
      </c>
      <c r="D73" s="2">
        <v>4</v>
      </c>
      <c r="F73" s="9">
        <v>0</v>
      </c>
      <c r="G73" s="9">
        <v>4.8192771084337352E-2</v>
      </c>
    </row>
    <row r="74" spans="1:7">
      <c r="A74" s="2" t="s">
        <v>63</v>
      </c>
      <c r="B74" s="9">
        <v>0.15740740740740741</v>
      </c>
      <c r="C74" s="2">
        <v>6</v>
      </c>
      <c r="D74" s="2">
        <v>11</v>
      </c>
      <c r="F74" s="9">
        <v>0.24</v>
      </c>
      <c r="G74" s="9">
        <v>0.13253012048192772</v>
      </c>
    </row>
    <row r="75" spans="1:7">
      <c r="A75" s="2" t="s">
        <v>64</v>
      </c>
      <c r="B75" s="9">
        <v>0.30555555555555558</v>
      </c>
      <c r="C75" s="2">
        <v>8</v>
      </c>
      <c r="D75" s="2">
        <v>25</v>
      </c>
      <c r="F75" s="9">
        <v>0.32</v>
      </c>
      <c r="G75" s="9">
        <v>0.30120481927710846</v>
      </c>
    </row>
    <row r="76" spans="1:7">
      <c r="A76" s="1" t="s">
        <v>59</v>
      </c>
      <c r="B76" s="9">
        <v>1.8518518518518517E-2</v>
      </c>
      <c r="C76" s="2">
        <v>0</v>
      </c>
      <c r="D76" s="2">
        <v>2</v>
      </c>
      <c r="F76" s="9">
        <v>0</v>
      </c>
      <c r="G76" s="9">
        <v>2.4096385542168676E-2</v>
      </c>
    </row>
    <row r="77" spans="1:7">
      <c r="A77" s="10" t="s">
        <v>65</v>
      </c>
      <c r="B77" s="3"/>
      <c r="C77" s="3"/>
      <c r="D77" s="3"/>
      <c r="F77" s="3"/>
      <c r="G77" s="3"/>
    </row>
    <row r="78" spans="1:7">
      <c r="A78" s="2" t="s">
        <v>67</v>
      </c>
      <c r="B78" s="9">
        <v>0.12962962962962962</v>
      </c>
      <c r="C78" s="2">
        <v>4</v>
      </c>
      <c r="D78" s="2">
        <v>10</v>
      </c>
      <c r="F78" s="9">
        <v>0.16</v>
      </c>
      <c r="G78" s="9">
        <v>0.12048192771084337</v>
      </c>
    </row>
    <row r="79" spans="1:7">
      <c r="A79" s="2" t="s">
        <v>68</v>
      </c>
      <c r="B79" s="9">
        <v>0.14814814814814814</v>
      </c>
      <c r="C79" s="2">
        <v>8</v>
      </c>
      <c r="D79" s="2">
        <v>8</v>
      </c>
      <c r="F79" s="9">
        <v>0.32</v>
      </c>
      <c r="G79" s="9">
        <v>9.6385542168674704E-2</v>
      </c>
    </row>
    <row r="80" spans="1:7">
      <c r="A80" s="2" t="s">
        <v>69</v>
      </c>
      <c r="B80" s="9">
        <v>0.28703703703703703</v>
      </c>
      <c r="C80" s="2">
        <v>7</v>
      </c>
      <c r="D80" s="2">
        <v>24</v>
      </c>
      <c r="F80" s="9">
        <v>0.28000000000000003</v>
      </c>
      <c r="G80" s="9">
        <v>0.28915662650602408</v>
      </c>
    </row>
    <row r="81" spans="1:7">
      <c r="A81" s="5" t="s">
        <v>105</v>
      </c>
      <c r="B81" s="9">
        <v>9.2592592592592587E-3</v>
      </c>
      <c r="C81" s="2">
        <v>0</v>
      </c>
      <c r="D81" s="2">
        <v>1</v>
      </c>
      <c r="F81" s="9">
        <v>0</v>
      </c>
      <c r="G81" s="9">
        <v>1.2048192771084338E-2</v>
      </c>
    </row>
    <row r="82" spans="1:7">
      <c r="A82" s="5" t="s">
        <v>106</v>
      </c>
      <c r="B82" s="9">
        <v>1.8518518518518517E-2</v>
      </c>
      <c r="C82" s="2">
        <v>1</v>
      </c>
      <c r="D82" s="2">
        <v>1</v>
      </c>
      <c r="F82" s="9">
        <v>0.04</v>
      </c>
      <c r="G82" s="9">
        <v>1.2048192771084338E-2</v>
      </c>
    </row>
    <row r="83" spans="1:7">
      <c r="A83" s="5" t="s">
        <v>107</v>
      </c>
      <c r="B83" s="9">
        <v>9.2592592592592587E-3</v>
      </c>
      <c r="C83" s="2">
        <v>0</v>
      </c>
      <c r="D83" s="2">
        <v>1</v>
      </c>
      <c r="F83" s="9">
        <v>0</v>
      </c>
      <c r="G83" s="9">
        <v>1.2048192771084338E-2</v>
      </c>
    </row>
    <row r="84" spans="1:7">
      <c r="A84" s="5" t="s">
        <v>108</v>
      </c>
      <c r="B84" s="9">
        <v>6.4814814814814811E-2</v>
      </c>
      <c r="C84" s="2">
        <v>1</v>
      </c>
      <c r="D84" s="2">
        <v>6</v>
      </c>
      <c r="F84" s="9">
        <v>0.04</v>
      </c>
      <c r="G84" s="9">
        <v>7.2289156626506021E-2</v>
      </c>
    </row>
    <row r="85" spans="1:7">
      <c r="A85" s="5" t="s">
        <v>109</v>
      </c>
      <c r="B85" s="9">
        <v>9.2592592592592587E-3</v>
      </c>
      <c r="C85" s="2">
        <v>0</v>
      </c>
      <c r="D85" s="2">
        <v>1</v>
      </c>
      <c r="F85" s="9">
        <v>0</v>
      </c>
      <c r="G85" s="9">
        <v>1.2048192771084338E-2</v>
      </c>
    </row>
    <row r="86" spans="1:7">
      <c r="A86" s="2" t="s">
        <v>75</v>
      </c>
      <c r="B86" s="9">
        <v>4.6296296296296294E-2</v>
      </c>
      <c r="C86" s="2">
        <v>1</v>
      </c>
      <c r="D86" s="2">
        <v>4</v>
      </c>
      <c r="F86" s="9">
        <v>0.04</v>
      </c>
      <c r="G86" s="9">
        <v>4.8192771084337352E-2</v>
      </c>
    </row>
    <row r="87" spans="1:7">
      <c r="A87" s="5" t="s">
        <v>110</v>
      </c>
      <c r="B87" s="9">
        <v>2.7777777777777776E-2</v>
      </c>
      <c r="C87" s="2">
        <v>1</v>
      </c>
      <c r="D87" s="2">
        <v>2</v>
      </c>
      <c r="F87" s="9">
        <v>0.04</v>
      </c>
      <c r="G87" s="9">
        <v>2.4096385542168676E-2</v>
      </c>
    </row>
    <row r="88" spans="1:7">
      <c r="A88" s="5" t="s">
        <v>111</v>
      </c>
      <c r="B88" s="9">
        <v>0</v>
      </c>
      <c r="C88" s="2">
        <v>0</v>
      </c>
      <c r="D88" s="2">
        <v>0</v>
      </c>
      <c r="F88" s="9">
        <v>0</v>
      </c>
      <c r="G88" s="9">
        <v>0</v>
      </c>
    </row>
    <row r="89" spans="1:7">
      <c r="A89" s="5" t="s">
        <v>112</v>
      </c>
      <c r="B89" s="9">
        <v>9.2592592592592587E-3</v>
      </c>
      <c r="C89" s="2">
        <v>0</v>
      </c>
      <c r="D89" s="2">
        <v>1</v>
      </c>
      <c r="F89" s="9">
        <v>0</v>
      </c>
      <c r="G89" s="9">
        <v>1.2048192771084338E-2</v>
      </c>
    </row>
    <row r="90" spans="1:7">
      <c r="A90" s="2" t="s">
        <v>79</v>
      </c>
      <c r="B90" s="9">
        <v>0.24074074074074073</v>
      </c>
      <c r="C90" s="2">
        <v>3</v>
      </c>
      <c r="D90" s="2">
        <v>23</v>
      </c>
      <c r="F90" s="9">
        <v>0.12</v>
      </c>
      <c r="G90" s="9">
        <v>0.27710843373493976</v>
      </c>
    </row>
    <row r="91" spans="1:7">
      <c r="A91" s="1" t="s">
        <v>66</v>
      </c>
      <c r="B91" s="9">
        <v>4.6296296296296294E-2</v>
      </c>
      <c r="C91" s="2">
        <v>2</v>
      </c>
      <c r="D91" s="2">
        <v>3</v>
      </c>
      <c r="F91" s="9">
        <v>0.08</v>
      </c>
      <c r="G91" s="9">
        <v>3.614457831325301E-2</v>
      </c>
    </row>
    <row r="92" spans="1:7">
      <c r="A92" s="4" t="s">
        <v>80</v>
      </c>
      <c r="B92" s="4"/>
      <c r="C92" s="4"/>
      <c r="D92" s="4"/>
      <c r="F92" s="4"/>
      <c r="G92" s="4"/>
    </row>
    <row r="93" spans="1:7">
      <c r="A93" s="2" t="s">
        <v>81</v>
      </c>
      <c r="B93" s="9">
        <v>0.23148148148148148</v>
      </c>
      <c r="C93" s="2">
        <v>25</v>
      </c>
      <c r="D93" s="2">
        <v>0</v>
      </c>
      <c r="F93" s="9"/>
      <c r="G93" s="9"/>
    </row>
    <row r="94" spans="1:7">
      <c r="A94" s="2" t="s">
        <v>82</v>
      </c>
      <c r="B94" s="9">
        <v>0.76851851851851849</v>
      </c>
      <c r="C94" s="2">
        <v>0</v>
      </c>
      <c r="D94" s="2">
        <v>83</v>
      </c>
      <c r="F94" s="9"/>
      <c r="G94" s="9"/>
    </row>
    <row r="95" spans="1:7">
      <c r="A95" s="2" t="s">
        <v>83</v>
      </c>
      <c r="B95" s="9">
        <v>9.2592592592592587E-2</v>
      </c>
      <c r="C95" s="2">
        <v>2</v>
      </c>
      <c r="D95" s="2">
        <v>8</v>
      </c>
      <c r="F95" s="9">
        <v>0.08</v>
      </c>
      <c r="G95" s="9">
        <v>9.6385542168674704E-2</v>
      </c>
    </row>
    <row r="96" spans="1:7">
      <c r="A96" s="2" t="s">
        <v>84</v>
      </c>
      <c r="B96" s="9">
        <v>6.4814814814814811E-2</v>
      </c>
      <c r="C96" s="2">
        <v>1</v>
      </c>
      <c r="D96" s="2">
        <v>6</v>
      </c>
      <c r="F96" s="9">
        <v>0.04</v>
      </c>
      <c r="G96" s="9">
        <v>7.2289156626506021E-2</v>
      </c>
    </row>
    <row r="97" spans="1:7">
      <c r="A97" s="2" t="s">
        <v>85</v>
      </c>
      <c r="B97" s="9">
        <v>0.25</v>
      </c>
      <c r="C97" s="2">
        <v>8</v>
      </c>
      <c r="D97" s="2">
        <v>19</v>
      </c>
      <c r="F97" s="9">
        <v>0.32</v>
      </c>
      <c r="G97" s="9">
        <v>0.2289156626506024</v>
      </c>
    </row>
    <row r="98" spans="1:7">
      <c r="A98" s="2" t="s">
        <v>86</v>
      </c>
      <c r="B98" s="9">
        <v>0.58333333333333337</v>
      </c>
      <c r="C98" s="2">
        <v>14</v>
      </c>
      <c r="D98" s="2">
        <v>49</v>
      </c>
      <c r="F98" s="9">
        <v>0.56000000000000005</v>
      </c>
      <c r="G98" s="9">
        <v>0.59036144578313254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7</vt:i4>
      </vt:variant>
    </vt:vector>
  </HeadingPairs>
  <TitlesOfParts>
    <vt:vector size="10" baseType="lpstr">
      <vt:lpstr>senioři data</vt:lpstr>
      <vt:lpstr>senioři vyhodnocení</vt:lpstr>
      <vt:lpstr>pro grafy</vt:lpstr>
      <vt:lpstr>A3 - Co se Vám libi</vt:lpstr>
      <vt:lpstr>A4- informace</vt:lpstr>
      <vt:lpstr>A5- požádat o pomoc</vt:lpstr>
      <vt:lpstr>A6- problém ve Vašim živote</vt:lpstr>
      <vt:lpstr>A8- Chybejíci služby</vt:lpstr>
      <vt:lpstr>A10- zlepšení života seniorů </vt:lpstr>
      <vt:lpstr>A11 - Jaký je Váš věk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Mirek</cp:lastModifiedBy>
  <cp:lastPrinted>2011-11-24T09:47:23Z</cp:lastPrinted>
  <dcterms:created xsi:type="dcterms:W3CDTF">2011-09-29T11:59:43Z</dcterms:created>
  <dcterms:modified xsi:type="dcterms:W3CDTF">2011-12-22T14:24:07Z</dcterms:modified>
</cp:coreProperties>
</file>